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20svfil01\内部フォルダ\高齢者支援課\一般職用\①介護保険係\5_給付\12_保健福祉事業\20_様式\"/>
    </mc:Choice>
  </mc:AlternateContent>
  <bookViews>
    <workbookView xWindow="0" yWindow="0" windowWidth="11490" windowHeight="11205"/>
  </bookViews>
  <sheets>
    <sheet name="ピンク色のセルにご入力ください。" sheetId="22" r:id="rId1"/>
  </sheets>
  <definedNames>
    <definedName name="_xlnm.Print_Area" localSheetId="0">ピンク色のセルにご入力ください。!$A$1:$M$52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22" l="1"/>
  <c r="C35" i="22" l="1"/>
  <c r="C18" i="22"/>
  <c r="C14" i="22"/>
  <c r="J3" i="22"/>
  <c r="I3" i="22"/>
  <c r="H3" i="22"/>
  <c r="K7" i="22" l="1"/>
  <c r="K5" i="22"/>
  <c r="K4" i="22"/>
  <c r="G36" i="22" l="1"/>
  <c r="L36" i="22" s="1"/>
  <c r="F39" i="22"/>
  <c r="L39" i="22" s="1"/>
  <c r="K6" i="22"/>
  <c r="H19" i="22" l="1"/>
  <c r="P24" i="22" s="1"/>
  <c r="H43" i="22"/>
  <c r="H15" i="22"/>
  <c r="O24" i="22" s="1"/>
  <c r="H30" i="22" l="1"/>
  <c r="H45" i="22" s="1"/>
  <c r="H49" i="22" s="1"/>
</calcChain>
</file>

<file path=xl/sharedStrings.xml><?xml version="1.0" encoding="utf-8"?>
<sst xmlns="http://schemas.openxmlformats.org/spreadsheetml/2006/main" count="74" uniqueCount="67">
  <si>
    <t>合計</t>
    <rPh sb="0" eb="2">
      <t>ゴウケイ</t>
    </rPh>
    <phoneticPr fontId="2"/>
  </si>
  <si>
    <t>％</t>
    <phoneticPr fontId="2"/>
  </si>
  <si>
    <t>※小数点以下第2位を四捨五入し第1位まで記載</t>
    <rPh sb="1" eb="4">
      <t>ショウスウテン</t>
    </rPh>
    <rPh sb="4" eb="6">
      <t>イカ</t>
    </rPh>
    <rPh sb="6" eb="7">
      <t>ダイ</t>
    </rPh>
    <rPh sb="8" eb="9">
      <t>イ</t>
    </rPh>
    <rPh sb="10" eb="14">
      <t>シシャゴニュウ</t>
    </rPh>
    <rPh sb="15" eb="16">
      <t>ダイ</t>
    </rPh>
    <rPh sb="17" eb="18">
      <t>イ</t>
    </rPh>
    <rPh sb="20" eb="22">
      <t>キサイ</t>
    </rPh>
    <phoneticPr fontId="2"/>
  </si>
  <si>
    <t>受託率</t>
    <rPh sb="0" eb="2">
      <t>ジュタク</t>
    </rPh>
    <rPh sb="2" eb="3">
      <t>リツ</t>
    </rPh>
    <phoneticPr fontId="2"/>
  </si>
  <si>
    <t>1件当たり単価</t>
    <rPh sb="1" eb="2">
      <t>ケン</t>
    </rPh>
    <rPh sb="2" eb="3">
      <t>ア</t>
    </rPh>
    <rPh sb="5" eb="7">
      <t>タンカ</t>
    </rPh>
    <phoneticPr fontId="2"/>
  </si>
  <si>
    <t>5%未満</t>
    <rPh sb="2" eb="4">
      <t>ミマン</t>
    </rPh>
    <phoneticPr fontId="2"/>
  </si>
  <si>
    <t>5%以上　10%未満</t>
    <rPh sb="2" eb="4">
      <t>イジョウ</t>
    </rPh>
    <rPh sb="8" eb="10">
      <t>ミマン</t>
    </rPh>
    <phoneticPr fontId="2"/>
  </si>
  <si>
    <t>10%以上　15%未満</t>
    <rPh sb="3" eb="5">
      <t>イジョウ</t>
    </rPh>
    <rPh sb="9" eb="11">
      <t>ミマン</t>
    </rPh>
    <phoneticPr fontId="2"/>
  </si>
  <si>
    <t>15%以上　20%未満</t>
    <rPh sb="3" eb="5">
      <t>イジョウ</t>
    </rPh>
    <rPh sb="9" eb="11">
      <t>ミマン</t>
    </rPh>
    <phoneticPr fontId="2"/>
  </si>
  <si>
    <t>20%以上</t>
    <rPh sb="3" eb="5">
      <t>イジョウ</t>
    </rPh>
    <phoneticPr fontId="2"/>
  </si>
  <si>
    <t>2件未満</t>
    <rPh sb="1" eb="2">
      <t>ケン</t>
    </rPh>
    <rPh sb="2" eb="4">
      <t>ミマン</t>
    </rPh>
    <phoneticPr fontId="2"/>
  </si>
  <si>
    <t>2件以上4件未満</t>
    <rPh sb="1" eb="4">
      <t>ケンイジョウ</t>
    </rPh>
    <rPh sb="5" eb="6">
      <t>ケン</t>
    </rPh>
    <rPh sb="6" eb="8">
      <t>ミマン</t>
    </rPh>
    <phoneticPr fontId="2"/>
  </si>
  <si>
    <t>4件以上6件未満</t>
    <rPh sb="1" eb="4">
      <t>ケンイジョウ</t>
    </rPh>
    <rPh sb="5" eb="6">
      <t>ケン</t>
    </rPh>
    <rPh sb="6" eb="8">
      <t>ミマン</t>
    </rPh>
    <phoneticPr fontId="2"/>
  </si>
  <si>
    <t>6件以上7件未満</t>
    <rPh sb="1" eb="4">
      <t>ケンイジョウ</t>
    </rPh>
    <rPh sb="5" eb="6">
      <t>ケン</t>
    </rPh>
    <rPh sb="6" eb="8">
      <t>ミマン</t>
    </rPh>
    <phoneticPr fontId="2"/>
  </si>
  <si>
    <t>7件以上</t>
    <rPh sb="1" eb="4">
      <t>ケンイジョウ</t>
    </rPh>
    <phoneticPr fontId="2"/>
  </si>
  <si>
    <t>受託件数割</t>
    <rPh sb="0" eb="2">
      <t>ジュタク</t>
    </rPh>
    <rPh sb="2" eb="4">
      <t>ケンスウ</t>
    </rPh>
    <rPh sb="4" eb="5">
      <t>ワリ</t>
    </rPh>
    <phoneticPr fontId="2"/>
  </si>
  <si>
    <t>件</t>
    <rPh sb="0" eb="1">
      <t>ケン</t>
    </rPh>
    <phoneticPr fontId="2"/>
  </si>
  <si>
    <t>ｂ</t>
    <phoneticPr fontId="2"/>
  </si>
  <si>
    <t>ｃ</t>
    <phoneticPr fontId="2"/>
  </si>
  <si>
    <t>ｄ</t>
    <phoneticPr fontId="2"/>
  </si>
  <si>
    <t>ａ</t>
    <phoneticPr fontId="2"/>
  </si>
  <si>
    <t>ｆ</t>
    <phoneticPr fontId="2"/>
  </si>
  <si>
    <t>ｉ</t>
    <phoneticPr fontId="2"/>
  </si>
  <si>
    <t>請求額</t>
    <rPh sb="0" eb="2">
      <t>セイキュウ</t>
    </rPh>
    <rPh sb="2" eb="3">
      <t>ガク</t>
    </rPh>
    <phoneticPr fontId="2"/>
  </si>
  <si>
    <t>いずれか高い方の単価</t>
    <rPh sb="4" eb="5">
      <t>タカ</t>
    </rPh>
    <rPh sb="6" eb="7">
      <t>ホウ</t>
    </rPh>
    <rPh sb="8" eb="10">
      <t>タンカ</t>
    </rPh>
    <phoneticPr fontId="2"/>
  </si>
  <si>
    <t>介護支援専門員の人数　※３</t>
    <rPh sb="0" eb="2">
      <t>カイゴ</t>
    </rPh>
    <rPh sb="2" eb="4">
      <t>シエン</t>
    </rPh>
    <rPh sb="4" eb="7">
      <t>センモンイン</t>
    </rPh>
    <rPh sb="8" eb="10">
      <t>ニンズウ</t>
    </rPh>
    <phoneticPr fontId="2"/>
  </si>
  <si>
    <t>介護支援専門員人数割交付対象条件判定</t>
    <rPh sb="0" eb="2">
      <t>カイゴ</t>
    </rPh>
    <rPh sb="2" eb="4">
      <t>シエン</t>
    </rPh>
    <rPh sb="4" eb="7">
      <t>センモンイン</t>
    </rPh>
    <rPh sb="7" eb="9">
      <t>ニンズウ</t>
    </rPh>
    <rPh sb="9" eb="10">
      <t>ワリ</t>
    </rPh>
    <rPh sb="10" eb="12">
      <t>コウフ</t>
    </rPh>
    <rPh sb="12" eb="14">
      <t>タイショウ</t>
    </rPh>
    <rPh sb="14" eb="16">
      <t>ジョウケン</t>
    </rPh>
    <rPh sb="16" eb="18">
      <t>ハンテイ</t>
    </rPh>
    <phoneticPr fontId="2"/>
  </si>
  <si>
    <t>受託件数割単価判定</t>
    <rPh sb="0" eb="2">
      <t>ジュタク</t>
    </rPh>
    <rPh sb="2" eb="4">
      <t>ケンスウ</t>
    </rPh>
    <rPh sb="4" eb="5">
      <t>ワリ</t>
    </rPh>
    <rPh sb="5" eb="7">
      <t>タンカ</t>
    </rPh>
    <rPh sb="7" eb="9">
      <t>ハンテイ</t>
    </rPh>
    <phoneticPr fontId="2"/>
  </si>
  <si>
    <t>介護支援専門員人数割</t>
    <rPh sb="0" eb="2">
      <t>カイゴ</t>
    </rPh>
    <rPh sb="2" eb="4">
      <t>シエン</t>
    </rPh>
    <rPh sb="4" eb="7">
      <t>センモンイン</t>
    </rPh>
    <rPh sb="7" eb="9">
      <t>ニンズウ</t>
    </rPh>
    <rPh sb="9" eb="10">
      <t>ワリ</t>
    </rPh>
    <phoneticPr fontId="2"/>
  </si>
  <si>
    <t>介護予防支援事業インセンティブ交付金　算定内訳</t>
    <rPh sb="0" eb="2">
      <t>カイゴ</t>
    </rPh>
    <rPh sb="2" eb="4">
      <t>ヨボウ</t>
    </rPh>
    <rPh sb="4" eb="6">
      <t>シエン</t>
    </rPh>
    <rPh sb="6" eb="8">
      <t>ジギョウ</t>
    </rPh>
    <rPh sb="15" eb="18">
      <t>コウフキン</t>
    </rPh>
    <rPh sb="19" eb="21">
      <t>サンテイ</t>
    </rPh>
    <rPh sb="21" eb="23">
      <t>ウチワケ</t>
    </rPh>
    <phoneticPr fontId="2"/>
  </si>
  <si>
    <t>チェック</t>
    <phoneticPr fontId="2"/>
  </si>
  <si>
    <t>g</t>
    <phoneticPr fontId="2"/>
  </si>
  <si>
    <t>←60%以上が人数割給付対象……</t>
    <rPh sb="4" eb="6">
      <t>イジョウ</t>
    </rPh>
    <rPh sb="7" eb="10">
      <t>ニンズウワ</t>
    </rPh>
    <rPh sb="10" eb="12">
      <t>キュウフ</t>
    </rPh>
    <rPh sb="12" eb="14">
      <t>タイショウ</t>
    </rPh>
    <phoneticPr fontId="2"/>
  </si>
  <si>
    <t>←19件以上が人数割給付対象……</t>
    <rPh sb="3" eb="4">
      <t>ケン</t>
    </rPh>
    <rPh sb="4" eb="6">
      <t>イジョウ</t>
    </rPh>
    <rPh sb="7" eb="10">
      <t>ニンズウワ</t>
    </rPh>
    <rPh sb="10" eb="12">
      <t>キュウフ</t>
    </rPh>
    <rPh sb="12" eb="14">
      <t>タイショウ</t>
    </rPh>
    <phoneticPr fontId="2"/>
  </si>
  <si>
    <t>居宅介護支援事業所における計画の総件数</t>
    <rPh sb="0" eb="2">
      <t>キョタク</t>
    </rPh>
    <rPh sb="2" eb="4">
      <t>カイゴ</t>
    </rPh>
    <rPh sb="4" eb="6">
      <t>シエン</t>
    </rPh>
    <rPh sb="6" eb="9">
      <t>ジギョウショ</t>
    </rPh>
    <rPh sb="13" eb="15">
      <t>ケイカク</t>
    </rPh>
    <rPh sb="16" eb="17">
      <t>ソウ</t>
    </rPh>
    <rPh sb="17" eb="19">
      <t>ケンスウ</t>
    </rPh>
    <phoneticPr fontId="2"/>
  </si>
  <si>
    <t>うち）国立市介護保険被保険者に係る計画件数 ※１</t>
    <rPh sb="3" eb="6">
      <t>クニタチシ</t>
    </rPh>
    <rPh sb="6" eb="8">
      <t>カイゴ</t>
    </rPh>
    <rPh sb="8" eb="10">
      <t>ホケン</t>
    </rPh>
    <rPh sb="10" eb="11">
      <t>ヒ</t>
    </rPh>
    <rPh sb="11" eb="14">
      <t>ホケンシャ</t>
    </rPh>
    <rPh sb="15" eb="16">
      <t>カカ</t>
    </rPh>
    <rPh sb="17" eb="19">
      <t>ケイカク</t>
    </rPh>
    <rPh sb="19" eb="21">
      <t>ケンスウ</t>
    </rPh>
    <phoneticPr fontId="2"/>
  </si>
  <si>
    <t>うち）国立市地域包括支援センター受託件数 ※２</t>
    <rPh sb="3" eb="6">
      <t>クニタチシ</t>
    </rPh>
    <rPh sb="6" eb="8">
      <t>チイキ</t>
    </rPh>
    <rPh sb="8" eb="10">
      <t>ホウカツ</t>
    </rPh>
    <rPh sb="10" eb="12">
      <t>シエン</t>
    </rPh>
    <rPh sb="16" eb="18">
      <t>ジュタク</t>
    </rPh>
    <rPh sb="18" eb="20">
      <t>ケンスウ</t>
    </rPh>
    <phoneticPr fontId="2"/>
  </si>
  <si>
    <r>
      <t>● 第</t>
    </r>
    <r>
      <rPr>
        <u/>
        <sz val="11"/>
        <color theme="1"/>
        <rFont val="游ゴシック"/>
        <family val="3"/>
        <charset val="128"/>
        <scheme val="minor"/>
      </rPr>
      <t>　</t>
    </r>
    <rPh sb="2" eb="3">
      <t>ダイ</t>
    </rPh>
    <phoneticPr fontId="2"/>
  </si>
  <si>
    <t>期　国立市民の計画割合</t>
  </si>
  <si>
    <t>● 第</t>
    <rPh sb="2" eb="3">
      <t>ダイ</t>
    </rPh>
    <phoneticPr fontId="2"/>
  </si>
  <si>
    <t>※３ 介護支援専門員は所定勤務時間が週２８時間以上の者に限る。</t>
    <rPh sb="3" eb="5">
      <t>カイゴ</t>
    </rPh>
    <rPh sb="5" eb="7">
      <t>シエン</t>
    </rPh>
    <rPh sb="7" eb="10">
      <t>センモンイン</t>
    </rPh>
    <rPh sb="11" eb="13">
      <t>ショテイ</t>
    </rPh>
    <rPh sb="13" eb="15">
      <t>キンム</t>
    </rPh>
    <rPh sb="15" eb="17">
      <t>ジカン</t>
    </rPh>
    <rPh sb="18" eb="19">
      <t>シュウ</t>
    </rPh>
    <rPh sb="21" eb="25">
      <t>ジカンイジョウ</t>
    </rPh>
    <rPh sb="26" eb="27">
      <t>モノ</t>
    </rPh>
    <rPh sb="28" eb="29">
      <t>カギ</t>
    </rPh>
    <phoneticPr fontId="2"/>
  </si>
  <si>
    <t>期　介護支援専門員一人当たりの国立市地域包括支援センターからの受託件数（CM一人当たりの件数）</t>
    <rPh sb="2" eb="4">
      <t>カイゴ</t>
    </rPh>
    <rPh sb="4" eb="6">
      <t>シエン</t>
    </rPh>
    <rPh sb="6" eb="8">
      <t>センモン</t>
    </rPh>
    <rPh sb="8" eb="9">
      <t>イン</t>
    </rPh>
    <rPh sb="38" eb="39">
      <t>イチ</t>
    </rPh>
    <rPh sb="39" eb="40">
      <t>ニン</t>
    </rPh>
    <rPh sb="40" eb="41">
      <t>ア</t>
    </rPh>
    <rPh sb="44" eb="46">
      <t>ケンスウ</t>
    </rPh>
    <phoneticPr fontId="2"/>
  </si>
  <si>
    <t>CM一人当たりの件数</t>
    <rPh sb="2" eb="4">
      <t>ヒトリ</t>
    </rPh>
    <rPh sb="4" eb="5">
      <t>ア</t>
    </rPh>
    <rPh sb="8" eb="10">
      <t>ケンスウ</t>
    </rPh>
    <phoneticPr fontId="2"/>
  </si>
  <si>
    <t>ｈ(ｆ+ｇ)</t>
    <phoneticPr fontId="2"/>
  </si>
  <si>
    <t>ｊ(ｈ－ｉ)</t>
    <phoneticPr fontId="2"/>
  </si>
  <si>
    <t>ｅ×30,000円＝</t>
    <rPh sb="8" eb="9">
      <t>エン</t>
    </rPh>
    <phoneticPr fontId="2"/>
  </si>
  <si>
    <t>（ｂ+ｄ）÷（ａ＋ｃ）×　100　＝</t>
    <phoneticPr fontId="2"/>
  </si>
  <si>
    <t>（ｂ+ｄ）÷ ｅ ＝</t>
    <phoneticPr fontId="2"/>
  </si>
  <si>
    <t>ｄ×受託件数割単価＝</t>
    <rPh sb="2" eb="4">
      <t>ジュタク</t>
    </rPh>
    <rPh sb="4" eb="6">
      <t>ケンスウ</t>
    </rPh>
    <rPh sb="6" eb="7">
      <t>ワリ</t>
    </rPh>
    <rPh sb="7" eb="9">
      <t>タンカ</t>
    </rPh>
    <phoneticPr fontId="2"/>
  </si>
  <si>
    <t xml:space="preserve"> ｄ÷ｅ＝</t>
    <phoneticPr fontId="2"/>
  </si>
  <si>
    <t xml:space="preserve"> ｄ÷（ａ＋ｃ）×　100　＝</t>
    <phoneticPr fontId="2"/>
  </si>
  <si>
    <t>ｅ</t>
  </si>
  <si>
    <t>※１ 国立市外の住所地特例対象施設に入所する国立市介護保険被保険者を含む。</t>
    <rPh sb="3" eb="6">
      <t>クニタチシ</t>
    </rPh>
    <rPh sb="6" eb="7">
      <t>ガイ</t>
    </rPh>
    <rPh sb="8" eb="10">
      <t>ジュウショ</t>
    </rPh>
    <rPh sb="10" eb="11">
      <t>チ</t>
    </rPh>
    <rPh sb="11" eb="13">
      <t>トクレイ</t>
    </rPh>
    <rPh sb="13" eb="15">
      <t>タイショウ</t>
    </rPh>
    <rPh sb="15" eb="17">
      <t>シセツ</t>
    </rPh>
    <rPh sb="18" eb="20">
      <t>ニュウショ</t>
    </rPh>
    <rPh sb="22" eb="25">
      <t>クニタチシ</t>
    </rPh>
    <rPh sb="25" eb="27">
      <t>カイゴ</t>
    </rPh>
    <rPh sb="27" eb="29">
      <t>ホケン</t>
    </rPh>
    <rPh sb="29" eb="33">
      <t>ヒホケンシャ</t>
    </rPh>
    <rPh sb="34" eb="35">
      <t>フク</t>
    </rPh>
    <phoneticPr fontId="2"/>
  </si>
  <si>
    <t>※２ 国立市内の住所地特例対象施設に入所する他市介護保険被保険者を含む。</t>
    <rPh sb="3" eb="7">
      <t>クニタチシナイ</t>
    </rPh>
    <rPh sb="8" eb="10">
      <t>ジュウショ</t>
    </rPh>
    <rPh sb="10" eb="11">
      <t>チ</t>
    </rPh>
    <rPh sb="11" eb="13">
      <t>トクレイ</t>
    </rPh>
    <rPh sb="13" eb="15">
      <t>タイショウ</t>
    </rPh>
    <rPh sb="15" eb="17">
      <t>シセツ</t>
    </rPh>
    <rPh sb="18" eb="20">
      <t>ニュウショ</t>
    </rPh>
    <rPh sb="22" eb="24">
      <t>タシ</t>
    </rPh>
    <rPh sb="24" eb="26">
      <t>カイゴ</t>
    </rPh>
    <rPh sb="26" eb="28">
      <t>ホケン</t>
    </rPh>
    <rPh sb="28" eb="32">
      <t>ヒホケンシャ</t>
    </rPh>
    <rPh sb="33" eb="34">
      <t>フク</t>
    </rPh>
    <phoneticPr fontId="2"/>
  </si>
  <si>
    <t>居宅介護支援に係る計画件数</t>
    <rPh sb="0" eb="2">
      <t>キョタク</t>
    </rPh>
    <rPh sb="2" eb="4">
      <t>カイゴ</t>
    </rPh>
    <rPh sb="4" eb="6">
      <t>シエン</t>
    </rPh>
    <rPh sb="7" eb="8">
      <t>カカ</t>
    </rPh>
    <rPh sb="9" eb="11">
      <t>ケイカク</t>
    </rPh>
    <rPh sb="11" eb="13">
      <t>ケンスウ</t>
    </rPh>
    <phoneticPr fontId="2"/>
  </si>
  <si>
    <t>介護予防支援・介護予防ケアマネジメントに係る計画件数</t>
    <rPh sb="0" eb="2">
      <t>カイゴ</t>
    </rPh>
    <rPh sb="2" eb="4">
      <t>ヨボウ</t>
    </rPh>
    <rPh sb="4" eb="6">
      <t>シエン</t>
    </rPh>
    <rPh sb="7" eb="9">
      <t>カイゴ</t>
    </rPh>
    <rPh sb="9" eb="11">
      <t>ヨボウ</t>
    </rPh>
    <rPh sb="20" eb="21">
      <t>カカ</t>
    </rPh>
    <rPh sb="22" eb="24">
      <t>ケイカク</t>
    </rPh>
    <rPh sb="24" eb="26">
      <t>ケンスウ</t>
    </rPh>
    <phoneticPr fontId="2"/>
  </si>
  <si>
    <t>補助対象　第</t>
    <rPh sb="5" eb="6">
      <t>ダイ</t>
    </rPh>
    <phoneticPr fontId="2"/>
  </si>
  <si>
    <t>期</t>
    <rPh sb="0" eb="1">
      <t>キ</t>
    </rPh>
    <phoneticPr fontId="2"/>
  </si>
  <si>
    <t>（件）</t>
    <rPh sb="1" eb="2">
      <t>ケン</t>
    </rPh>
    <phoneticPr fontId="2"/>
  </si>
  <si>
    <t>期　事業所における計画の総件数のうち国立市地域包括支援センターからの受託件数の割合（受託率）</t>
    <rPh sb="2" eb="5">
      <t>ジギョウショ</t>
    </rPh>
    <rPh sb="13" eb="14">
      <t>ケン</t>
    </rPh>
    <rPh sb="39" eb="41">
      <t>ワリアイ</t>
    </rPh>
    <rPh sb="42" eb="44">
      <t>ジュタク</t>
    </rPh>
    <rPh sb="44" eb="45">
      <t>リツ</t>
    </rPh>
    <phoneticPr fontId="2"/>
  </si>
  <si>
    <r>
      <t>※小数点以下第2位を四捨五入し第1位まで記載　　</t>
    </r>
    <r>
      <rPr>
        <b/>
        <sz val="11"/>
        <color theme="1"/>
        <rFont val="游ゴシック"/>
        <family val="3"/>
        <charset val="128"/>
        <scheme val="minor"/>
      </rPr>
      <t>OR</t>
    </r>
    <rPh sb="1" eb="4">
      <t>ショウスウテン</t>
    </rPh>
    <rPh sb="4" eb="6">
      <t>イカ</t>
    </rPh>
    <rPh sb="6" eb="7">
      <t>ダイ</t>
    </rPh>
    <rPh sb="8" eb="9">
      <t>イ</t>
    </rPh>
    <rPh sb="10" eb="14">
      <t>シシャゴニュウ</t>
    </rPh>
    <rPh sb="15" eb="16">
      <t>ダイ</t>
    </rPh>
    <rPh sb="17" eb="18">
      <t>イ</t>
    </rPh>
    <rPh sb="20" eb="22">
      <t>キサイ</t>
    </rPh>
    <phoneticPr fontId="2"/>
  </si>
  <si>
    <t>〇 居宅介護支援事業所における計画等の内訳</t>
    <rPh sb="2" eb="4">
      <t>キョタク</t>
    </rPh>
    <rPh sb="4" eb="6">
      <t>カイゴ</t>
    </rPh>
    <rPh sb="6" eb="8">
      <t>シエン</t>
    </rPh>
    <rPh sb="8" eb="11">
      <t>ジギョウショ</t>
    </rPh>
    <rPh sb="15" eb="17">
      <t>ケイカク</t>
    </rPh>
    <rPh sb="17" eb="18">
      <t>トウ</t>
    </rPh>
    <rPh sb="19" eb="21">
      <t>ウチワケ</t>
    </rPh>
    <phoneticPr fontId="2"/>
  </si>
  <si>
    <r>
      <t>既請求額</t>
    </r>
    <r>
      <rPr>
        <b/>
        <sz val="10"/>
        <color theme="1"/>
        <rFont val="游ゴシック"/>
        <family val="3"/>
        <charset val="128"/>
        <scheme val="minor"/>
      </rPr>
      <t>（変更がある場合のみ記載）</t>
    </r>
    <rPh sb="0" eb="1">
      <t>キ</t>
    </rPh>
    <rPh sb="1" eb="3">
      <t>セイキュウ</t>
    </rPh>
    <rPh sb="3" eb="4">
      <t>ガク</t>
    </rPh>
    <rPh sb="5" eb="7">
      <t>ヘンコウ</t>
    </rPh>
    <rPh sb="10" eb="12">
      <t>バアイ</t>
    </rPh>
    <rPh sb="14" eb="16">
      <t>キサイ</t>
    </rPh>
    <phoneticPr fontId="2"/>
  </si>
  <si>
    <t xml:space="preserve">備考
</t>
    <phoneticPr fontId="2"/>
  </si>
  <si>
    <t>● 国立市地域包括支援センターから受託を受けている　……………………………………………………………</t>
    <rPh sb="2" eb="5">
      <t>クニタチシ</t>
    </rPh>
    <rPh sb="5" eb="7">
      <t>チイキ</t>
    </rPh>
    <rPh sb="7" eb="9">
      <t>ホウカツ</t>
    </rPh>
    <rPh sb="9" eb="11">
      <t>シエン</t>
    </rPh>
    <rPh sb="17" eb="19">
      <t>ジュタク</t>
    </rPh>
    <rPh sb="20" eb="21">
      <t>ウ</t>
    </rPh>
    <phoneticPr fontId="2"/>
  </si>
  <si>
    <t>● 事業所の所在地は国立市内である　…………………………………………………………………………………</t>
    <rPh sb="2" eb="5">
      <t>ジギョウショ</t>
    </rPh>
    <rPh sb="6" eb="8">
      <t>ショザイ</t>
    </rPh>
    <rPh sb="8" eb="9">
      <t>チ</t>
    </rPh>
    <rPh sb="10" eb="14">
      <t>クニタチシナイ</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</si>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</sst>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quot;円&quot;"/>
    <numFmt numFmtId="178" formatCode="#,##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b/>
      <u/>
      <sz val="11"/>
      <color theme="1"/>
      <name val="游ゴシック"/>
      <family val="3"/>
      <charset val="128"/>
      <scheme val="minor"/>
    </font>
    <font>
      <sz val="11"/>
      <color theme="1"/>
      <name val="游ゴシック"/>
      <family val="3"/>
      <charset val="128"/>
      <scheme val="minor"/>
    </font>
    <font>
      <sz val="11"/>
      <color theme="0"/>
      <name val="游ゴシック"/>
      <family val="3"/>
      <charset val="128"/>
      <scheme val="minor"/>
    </font>
    <font>
      <u/>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b/>
      <sz val="10"/>
      <color theme="1"/>
      <name val="游ゴシック"/>
      <family val="3"/>
      <charset val="128"/>
      <scheme val="minor"/>
    </font>
    <font>
      <sz val="11"/>
      <color theme="0" tint="-0.34998626667073579"/>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0" fillId="0" borderId="0" xfId="0" applyBorder="1">
      <alignment vertical="center"/>
    </xf>
    <xf numFmtId="0" fontId="0" fillId="0" borderId="9" xfId="0" applyBorder="1" applyAlignment="1">
      <alignment vertical="center" wrapText="1"/>
    </xf>
    <xf numFmtId="0" fontId="0" fillId="0" borderId="0" xfId="0" applyBorder="1" applyAlignment="1">
      <alignment vertical="center"/>
    </xf>
    <xf numFmtId="0" fontId="3" fillId="0" borderId="0" xfId="0" applyFont="1" applyAlignment="1">
      <alignment horizontal="center" vertical="center"/>
    </xf>
    <xf numFmtId="0" fontId="3" fillId="0" borderId="0" xfId="0" applyFont="1" applyAlignment="1">
      <alignment horizontal="right"/>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vertical="center" shrinkToFit="1"/>
    </xf>
    <xf numFmtId="0" fontId="7"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center" vertical="center"/>
    </xf>
    <xf numFmtId="38" fontId="4" fillId="0" borderId="0" xfId="1" applyFont="1" applyBorder="1" applyAlignment="1">
      <alignment horizontal="center" vertical="center"/>
    </xf>
    <xf numFmtId="0" fontId="0" fillId="0" borderId="0" xfId="0" applyAlignment="1">
      <alignment horizontal="left" vertical="center"/>
    </xf>
    <xf numFmtId="0" fontId="0" fillId="0" borderId="0" xfId="0" applyAlignment="1"/>
    <xf numFmtId="0" fontId="0" fillId="0" borderId="10" xfId="0" applyBorder="1" applyAlignment="1"/>
    <xf numFmtId="0" fontId="0" fillId="0" borderId="0" xfId="0" applyFill="1" applyBorder="1" applyAlignment="1">
      <alignment horizontal="right" vertical="center"/>
    </xf>
    <xf numFmtId="0" fontId="0" fillId="0" borderId="16" xfId="0" applyBorder="1">
      <alignment vertical="center"/>
    </xf>
    <xf numFmtId="0" fontId="0" fillId="0" borderId="18" xfId="0" applyBorder="1">
      <alignment vertical="center"/>
    </xf>
    <xf numFmtId="0" fontId="3" fillId="0" borderId="0" xfId="0" applyFont="1">
      <alignment vertical="center"/>
    </xf>
    <xf numFmtId="0" fontId="0" fillId="0" borderId="0" xfId="0" applyFill="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0" fillId="0" borderId="8" xfId="0" applyFill="1" applyBorder="1" applyAlignment="1">
      <alignment horizontal="left" vertical="center"/>
    </xf>
    <xf numFmtId="0" fontId="0" fillId="0" borderId="1" xfId="0" applyFill="1" applyBorder="1" applyAlignment="1">
      <alignment horizontal="right" vertical="center"/>
    </xf>
    <xf numFmtId="0" fontId="11" fillId="0" borderId="1" xfId="0" applyFont="1" applyFill="1" applyBorder="1">
      <alignment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3" borderId="10" xfId="0" applyFill="1" applyBorder="1" applyAlignment="1" applyProtection="1">
      <alignment horizontal="center" vertical="center"/>
      <protection locked="0"/>
    </xf>
    <xf numFmtId="0" fontId="11" fillId="3" borderId="1" xfId="0" applyFont="1" applyFill="1" applyBorder="1" applyProtection="1">
      <alignment vertical="center"/>
      <protection locked="0"/>
    </xf>
    <xf numFmtId="0" fontId="9"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2" borderId="0" xfId="0" applyFont="1" applyFill="1">
      <alignment vertical="center"/>
    </xf>
    <xf numFmtId="176" fontId="11" fillId="0" borderId="1" xfId="0" applyNumberFormat="1" applyFont="1" applyFill="1" applyBorder="1" applyAlignment="1">
      <alignment horizontal="right" vertical="center"/>
    </xf>
    <xf numFmtId="0" fontId="0" fillId="3" borderId="3"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2"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177" fontId="11" fillId="0" borderId="1" xfId="1" applyNumberFormat="1" applyFont="1" applyFill="1" applyBorder="1" applyAlignment="1">
      <alignment horizontal="right" vertical="center"/>
    </xf>
    <xf numFmtId="176" fontId="11" fillId="0" borderId="1" xfId="0" applyNumberFormat="1" applyFont="1" applyBorder="1" applyAlignment="1">
      <alignment horizontal="right" vertical="center"/>
    </xf>
    <xf numFmtId="0" fontId="0" fillId="0" borderId="1" xfId="0" applyBorder="1" applyAlignment="1">
      <alignment horizontal="center" vertical="center"/>
    </xf>
    <xf numFmtId="178" fontId="0" fillId="0" borderId="1" xfId="1" applyNumberFormat="1" applyFont="1" applyFill="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0" fillId="0" borderId="10" xfId="0" applyBorder="1" applyAlignment="1">
      <alignment horizontal="right" vertical="center"/>
    </xf>
    <xf numFmtId="178" fontId="11" fillId="0" borderId="17" xfId="0" applyNumberFormat="1" applyFont="1" applyBorder="1" applyAlignment="1">
      <alignment horizontal="right" vertical="center"/>
    </xf>
    <xf numFmtId="178" fontId="11" fillId="0" borderId="19" xfId="0" applyNumberFormat="1" applyFont="1" applyBorder="1" applyAlignment="1">
      <alignment horizontal="right" vertical="center"/>
    </xf>
    <xf numFmtId="178" fontId="11" fillId="0" borderId="20" xfId="0" applyNumberFormat="1" applyFont="1" applyBorder="1" applyAlignment="1">
      <alignment horizontal="right" vertical="center"/>
    </xf>
    <xf numFmtId="178" fontId="11" fillId="0" borderId="13" xfId="0" applyNumberFormat="1" applyFont="1" applyFill="1" applyBorder="1" applyAlignment="1">
      <alignment horizontal="right" vertical="center"/>
    </xf>
    <xf numFmtId="178" fontId="11" fillId="0" borderId="14" xfId="0" applyNumberFormat="1" applyFont="1" applyFill="1" applyBorder="1" applyAlignment="1">
      <alignment horizontal="right" vertical="center"/>
    </xf>
    <xf numFmtId="178" fontId="11" fillId="0" borderId="15" xfId="0" applyNumberFormat="1" applyFont="1" applyFill="1" applyBorder="1" applyAlignment="1">
      <alignment horizontal="right" vertical="center"/>
    </xf>
    <xf numFmtId="178" fontId="4" fillId="3" borderId="3" xfId="0" applyNumberFormat="1" applyFont="1" applyFill="1" applyBorder="1" applyAlignment="1" applyProtection="1">
      <alignment horizontal="right" vertical="center"/>
      <protection locked="0"/>
    </xf>
    <xf numFmtId="178" fontId="4" fillId="3" borderId="11" xfId="0" applyNumberFormat="1" applyFont="1" applyFill="1" applyBorder="1" applyAlignment="1" applyProtection="1">
      <alignment horizontal="right" vertical="center"/>
      <protection locked="0"/>
    </xf>
    <xf numFmtId="178" fontId="4" fillId="3" borderId="4" xfId="0" applyNumberFormat="1" applyFont="1" applyFill="1" applyBorder="1" applyAlignment="1" applyProtection="1">
      <alignment horizontal="right" vertical="center"/>
      <protection locked="0"/>
    </xf>
    <xf numFmtId="0" fontId="0" fillId="0" borderId="1" xfId="0" applyFill="1" applyBorder="1" applyAlignment="1">
      <alignment horizontal="center" vertical="center"/>
    </xf>
    <xf numFmtId="178" fontId="11" fillId="0" borderId="1"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352424</xdr:colOff>
      <xdr:row>18</xdr:row>
      <xdr:rowOff>104775</xdr:rowOff>
    </xdr:from>
    <xdr:to>
      <xdr:col>10</xdr:col>
      <xdr:colOff>123825</xdr:colOff>
      <xdr:row>21</xdr:row>
      <xdr:rowOff>123825</xdr:rowOff>
    </xdr:to>
    <xdr:sp macro="" textlink="">
      <xdr:nvSpPr>
        <xdr:cNvPr id="3" name="フリーフォーム 2"/>
        <xdr:cNvSpPr/>
      </xdr:nvSpPr>
      <xdr:spPr>
        <a:xfrm>
          <a:off x="4552949" y="4114800"/>
          <a:ext cx="1943101" cy="742950"/>
        </a:xfrm>
        <a:custGeom>
          <a:avLst/>
          <a:gdLst>
            <a:gd name="connsiteX0" fmla="*/ 1352550 w 1866900"/>
            <a:gd name="connsiteY0" fmla="*/ 0 h 723900"/>
            <a:gd name="connsiteX1" fmla="*/ 1866900 w 1866900"/>
            <a:gd name="connsiteY1" fmla="*/ 0 h 723900"/>
            <a:gd name="connsiteX2" fmla="*/ 1866900 w 1866900"/>
            <a:gd name="connsiteY2" fmla="*/ 600075 h 723900"/>
            <a:gd name="connsiteX3" fmla="*/ 0 w 1866900"/>
            <a:gd name="connsiteY3" fmla="*/ 600075 h 723900"/>
            <a:gd name="connsiteX4" fmla="*/ 0 w 1866900"/>
            <a:gd name="connsiteY4" fmla="*/ 723900 h 723900"/>
            <a:gd name="connsiteX0" fmla="*/ 1352550 w 1866900"/>
            <a:gd name="connsiteY0" fmla="*/ 0 h 806631"/>
            <a:gd name="connsiteX1" fmla="*/ 1866900 w 1866900"/>
            <a:gd name="connsiteY1" fmla="*/ 0 h 806631"/>
            <a:gd name="connsiteX2" fmla="*/ 1866900 w 1866900"/>
            <a:gd name="connsiteY2" fmla="*/ 600075 h 806631"/>
            <a:gd name="connsiteX3" fmla="*/ 0 w 1866900"/>
            <a:gd name="connsiteY3" fmla="*/ 600075 h 806631"/>
            <a:gd name="connsiteX4" fmla="*/ 0 w 1866900"/>
            <a:gd name="connsiteY4" fmla="*/ 806631 h 8066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66900" h="806631">
              <a:moveTo>
                <a:pt x="1352550" y="0"/>
              </a:moveTo>
              <a:lnTo>
                <a:pt x="1866900" y="0"/>
              </a:lnTo>
              <a:lnTo>
                <a:pt x="1866900" y="600075"/>
              </a:lnTo>
              <a:lnTo>
                <a:pt x="0" y="600075"/>
              </a:lnTo>
              <a:lnTo>
                <a:pt x="0" y="806631"/>
              </a:lnTo>
            </a:path>
          </a:pathLst>
        </a:cu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36</xdr:row>
      <xdr:rowOff>9525</xdr:rowOff>
    </xdr:from>
    <xdr:to>
      <xdr:col>11</xdr:col>
      <xdr:colOff>219075</xdr:colOff>
      <xdr:row>38</xdr:row>
      <xdr:rowOff>0</xdr:rowOff>
    </xdr:to>
    <xdr:sp macro="" textlink="">
      <xdr:nvSpPr>
        <xdr:cNvPr id="5" name="上下矢印 4"/>
        <xdr:cNvSpPr/>
      </xdr:nvSpPr>
      <xdr:spPr>
        <a:xfrm>
          <a:off x="7134225" y="3933825"/>
          <a:ext cx="85725" cy="3238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552449</xdr:colOff>
      <xdr:row>14</xdr:row>
      <xdr:rowOff>104777</xdr:rowOff>
    </xdr:from>
    <xdr:to>
      <xdr:col>11</xdr:col>
      <xdr:colOff>296191</xdr:colOff>
      <xdr:row>21</xdr:row>
      <xdr:rowOff>133352</xdr:rowOff>
    </xdr:to>
    <xdr:sp macro="" textlink="">
      <xdr:nvSpPr>
        <xdr:cNvPr id="13" name="フリーフォーム 12"/>
        <xdr:cNvSpPr/>
      </xdr:nvSpPr>
      <xdr:spPr>
        <a:xfrm>
          <a:off x="2266949" y="3314702"/>
          <a:ext cx="5125367" cy="1552575"/>
        </a:xfrm>
        <a:custGeom>
          <a:avLst/>
          <a:gdLst>
            <a:gd name="connsiteX0" fmla="*/ 1352550 w 1866900"/>
            <a:gd name="connsiteY0" fmla="*/ 0 h 723900"/>
            <a:gd name="connsiteX1" fmla="*/ 1866900 w 1866900"/>
            <a:gd name="connsiteY1" fmla="*/ 0 h 723900"/>
            <a:gd name="connsiteX2" fmla="*/ 1866900 w 1866900"/>
            <a:gd name="connsiteY2" fmla="*/ 600075 h 723900"/>
            <a:gd name="connsiteX3" fmla="*/ 0 w 1866900"/>
            <a:gd name="connsiteY3" fmla="*/ 600075 h 723900"/>
            <a:gd name="connsiteX4" fmla="*/ 0 w 1866900"/>
            <a:gd name="connsiteY4" fmla="*/ 723900 h 723900"/>
            <a:gd name="connsiteX0" fmla="*/ 1352550 w 1866900"/>
            <a:gd name="connsiteY0" fmla="*/ 0 h 806631"/>
            <a:gd name="connsiteX1" fmla="*/ 1866900 w 1866900"/>
            <a:gd name="connsiteY1" fmla="*/ 0 h 806631"/>
            <a:gd name="connsiteX2" fmla="*/ 1866900 w 1866900"/>
            <a:gd name="connsiteY2" fmla="*/ 600075 h 806631"/>
            <a:gd name="connsiteX3" fmla="*/ 0 w 1866900"/>
            <a:gd name="connsiteY3" fmla="*/ 600075 h 806631"/>
            <a:gd name="connsiteX4" fmla="*/ 0 w 1866900"/>
            <a:gd name="connsiteY4" fmla="*/ 806631 h 806631"/>
            <a:gd name="connsiteX0" fmla="*/ 1352550 w 2717986"/>
            <a:gd name="connsiteY0" fmla="*/ 0 h 806631"/>
            <a:gd name="connsiteX1" fmla="*/ 2717986 w 2717986"/>
            <a:gd name="connsiteY1" fmla="*/ 10341 h 806631"/>
            <a:gd name="connsiteX2" fmla="*/ 1866900 w 2717986"/>
            <a:gd name="connsiteY2" fmla="*/ 600075 h 806631"/>
            <a:gd name="connsiteX3" fmla="*/ 0 w 2717986"/>
            <a:gd name="connsiteY3" fmla="*/ 600075 h 806631"/>
            <a:gd name="connsiteX4" fmla="*/ 0 w 2717986"/>
            <a:gd name="connsiteY4" fmla="*/ 806631 h 806631"/>
            <a:gd name="connsiteX0" fmla="*/ 1352550 w 2717986"/>
            <a:gd name="connsiteY0" fmla="*/ 0 h 1406706"/>
            <a:gd name="connsiteX1" fmla="*/ 2717986 w 2717986"/>
            <a:gd name="connsiteY1" fmla="*/ 10341 h 1406706"/>
            <a:gd name="connsiteX2" fmla="*/ 2717986 w 2717986"/>
            <a:gd name="connsiteY2" fmla="*/ 1406706 h 1406706"/>
            <a:gd name="connsiteX3" fmla="*/ 0 w 2717986"/>
            <a:gd name="connsiteY3" fmla="*/ 600075 h 1406706"/>
            <a:gd name="connsiteX4" fmla="*/ 0 w 2717986"/>
            <a:gd name="connsiteY4" fmla="*/ 806631 h 1406706"/>
            <a:gd name="connsiteX0" fmla="*/ 3201146 w 4566582"/>
            <a:gd name="connsiteY0" fmla="*/ 0 h 1437730"/>
            <a:gd name="connsiteX1" fmla="*/ 4566582 w 4566582"/>
            <a:gd name="connsiteY1" fmla="*/ 10341 h 1437730"/>
            <a:gd name="connsiteX2" fmla="*/ 4566582 w 4566582"/>
            <a:gd name="connsiteY2" fmla="*/ 1406706 h 1437730"/>
            <a:gd name="connsiteX3" fmla="*/ 0 w 4566582"/>
            <a:gd name="connsiteY3" fmla="*/ 1437730 h 1437730"/>
            <a:gd name="connsiteX4" fmla="*/ 1848596 w 4566582"/>
            <a:gd name="connsiteY4" fmla="*/ 806631 h 1437730"/>
            <a:gd name="connsiteX0" fmla="*/ 3210297 w 4575733"/>
            <a:gd name="connsiteY0" fmla="*/ 0 h 1623603"/>
            <a:gd name="connsiteX1" fmla="*/ 4575733 w 4575733"/>
            <a:gd name="connsiteY1" fmla="*/ 10341 h 1623603"/>
            <a:gd name="connsiteX2" fmla="*/ 4575733 w 4575733"/>
            <a:gd name="connsiteY2" fmla="*/ 1406706 h 1623603"/>
            <a:gd name="connsiteX3" fmla="*/ 9151 w 4575733"/>
            <a:gd name="connsiteY3" fmla="*/ 1437730 h 1623603"/>
            <a:gd name="connsiteX4" fmla="*/ 0 w 4575733"/>
            <a:gd name="connsiteY4" fmla="*/ 1623603 h 1623603"/>
            <a:gd name="connsiteX0" fmla="*/ 3210297 w 4575733"/>
            <a:gd name="connsiteY0" fmla="*/ 0 h 1623603"/>
            <a:gd name="connsiteX1" fmla="*/ 4575733 w 4575733"/>
            <a:gd name="connsiteY1" fmla="*/ 10341 h 1623603"/>
            <a:gd name="connsiteX2" fmla="*/ 4575733 w 4575733"/>
            <a:gd name="connsiteY2" fmla="*/ 1406706 h 1623603"/>
            <a:gd name="connsiteX3" fmla="*/ 18303 w 4575733"/>
            <a:gd name="connsiteY3" fmla="*/ 1323974 h 1623603"/>
            <a:gd name="connsiteX4" fmla="*/ 0 w 4575733"/>
            <a:gd name="connsiteY4" fmla="*/ 1623603 h 1623603"/>
            <a:gd name="connsiteX0" fmla="*/ 3210297 w 4594036"/>
            <a:gd name="connsiteY0" fmla="*/ 0 h 1623603"/>
            <a:gd name="connsiteX1" fmla="*/ 4575733 w 4594036"/>
            <a:gd name="connsiteY1" fmla="*/ 10341 h 1623603"/>
            <a:gd name="connsiteX2" fmla="*/ 4594036 w 4594036"/>
            <a:gd name="connsiteY2" fmla="*/ 1303291 h 1623603"/>
            <a:gd name="connsiteX3" fmla="*/ 18303 w 4594036"/>
            <a:gd name="connsiteY3" fmla="*/ 1323974 h 1623603"/>
            <a:gd name="connsiteX4" fmla="*/ 0 w 4594036"/>
            <a:gd name="connsiteY4" fmla="*/ 1623603 h 1623603"/>
            <a:gd name="connsiteX0" fmla="*/ 3210297 w 4575733"/>
            <a:gd name="connsiteY0" fmla="*/ 0 h 1623603"/>
            <a:gd name="connsiteX1" fmla="*/ 4575733 w 4575733"/>
            <a:gd name="connsiteY1" fmla="*/ 10341 h 1623603"/>
            <a:gd name="connsiteX2" fmla="*/ 4557430 w 4575733"/>
            <a:gd name="connsiteY2" fmla="*/ 1303291 h 1623603"/>
            <a:gd name="connsiteX3" fmla="*/ 18303 w 4575733"/>
            <a:gd name="connsiteY3" fmla="*/ 1323974 h 1623603"/>
            <a:gd name="connsiteX4" fmla="*/ 0 w 4575733"/>
            <a:gd name="connsiteY4" fmla="*/ 1623603 h 1623603"/>
            <a:gd name="connsiteX0" fmla="*/ 3191994 w 4557430"/>
            <a:gd name="connsiteY0" fmla="*/ 0 h 1633944"/>
            <a:gd name="connsiteX1" fmla="*/ 4557430 w 4557430"/>
            <a:gd name="connsiteY1" fmla="*/ 10341 h 1633944"/>
            <a:gd name="connsiteX2" fmla="*/ 4539127 w 4557430"/>
            <a:gd name="connsiteY2" fmla="*/ 1303291 h 1633944"/>
            <a:gd name="connsiteX3" fmla="*/ 0 w 4557430"/>
            <a:gd name="connsiteY3" fmla="*/ 1323974 h 1633944"/>
            <a:gd name="connsiteX4" fmla="*/ 36606 w 4557430"/>
            <a:gd name="connsiteY4" fmla="*/ 1633944 h 1633944"/>
            <a:gd name="connsiteX0" fmla="*/ 3191994 w 4557430"/>
            <a:gd name="connsiteY0" fmla="*/ 0 h 1623603"/>
            <a:gd name="connsiteX1" fmla="*/ 4557430 w 4557430"/>
            <a:gd name="connsiteY1" fmla="*/ 10341 h 1623603"/>
            <a:gd name="connsiteX2" fmla="*/ 4539127 w 4557430"/>
            <a:gd name="connsiteY2" fmla="*/ 1303291 h 1623603"/>
            <a:gd name="connsiteX3" fmla="*/ 0 w 4557430"/>
            <a:gd name="connsiteY3" fmla="*/ 1323974 h 1623603"/>
            <a:gd name="connsiteX4" fmla="*/ 0 w 4557430"/>
            <a:gd name="connsiteY4" fmla="*/ 1623603 h 1623603"/>
            <a:gd name="connsiteX0" fmla="*/ 3191994 w 4557430"/>
            <a:gd name="connsiteY0" fmla="*/ 0 h 1623603"/>
            <a:gd name="connsiteX1" fmla="*/ 4557430 w 4557430"/>
            <a:gd name="connsiteY1" fmla="*/ 10341 h 1623603"/>
            <a:gd name="connsiteX2" fmla="*/ 4539127 w 4557430"/>
            <a:gd name="connsiteY2" fmla="*/ 1261926 h 1623603"/>
            <a:gd name="connsiteX3" fmla="*/ 0 w 4557430"/>
            <a:gd name="connsiteY3" fmla="*/ 1323974 h 1623603"/>
            <a:gd name="connsiteX4" fmla="*/ 0 w 4557430"/>
            <a:gd name="connsiteY4" fmla="*/ 1623603 h 1623603"/>
            <a:gd name="connsiteX0" fmla="*/ 3191994 w 4557430"/>
            <a:gd name="connsiteY0" fmla="*/ 0 h 1623603"/>
            <a:gd name="connsiteX1" fmla="*/ 4557430 w 4557430"/>
            <a:gd name="connsiteY1" fmla="*/ 10341 h 1623603"/>
            <a:gd name="connsiteX2" fmla="*/ 4539127 w 4557430"/>
            <a:gd name="connsiteY2" fmla="*/ 1261926 h 1623603"/>
            <a:gd name="connsiteX3" fmla="*/ 9151 w 4557430"/>
            <a:gd name="connsiteY3" fmla="*/ 1272267 h 1623603"/>
            <a:gd name="connsiteX4" fmla="*/ 0 w 4557430"/>
            <a:gd name="connsiteY4" fmla="*/ 1623603 h 1623603"/>
            <a:gd name="connsiteX0" fmla="*/ 3201146 w 4557430"/>
            <a:gd name="connsiteY0" fmla="*/ 124097 h 1613262"/>
            <a:gd name="connsiteX1" fmla="*/ 4557430 w 4557430"/>
            <a:gd name="connsiteY1" fmla="*/ 0 h 1613262"/>
            <a:gd name="connsiteX2" fmla="*/ 4539127 w 4557430"/>
            <a:gd name="connsiteY2" fmla="*/ 1251585 h 1613262"/>
            <a:gd name="connsiteX3" fmla="*/ 9151 w 4557430"/>
            <a:gd name="connsiteY3" fmla="*/ 1261926 h 1613262"/>
            <a:gd name="connsiteX4" fmla="*/ 0 w 4557430"/>
            <a:gd name="connsiteY4" fmla="*/ 1613262 h 1613262"/>
            <a:gd name="connsiteX0" fmla="*/ 3201146 w 4539127"/>
            <a:gd name="connsiteY0" fmla="*/ 0 h 1489165"/>
            <a:gd name="connsiteX1" fmla="*/ 4539127 w 4539127"/>
            <a:gd name="connsiteY1" fmla="*/ 0 h 1489165"/>
            <a:gd name="connsiteX2" fmla="*/ 4539127 w 4539127"/>
            <a:gd name="connsiteY2" fmla="*/ 1127488 h 1489165"/>
            <a:gd name="connsiteX3" fmla="*/ 9151 w 4539127"/>
            <a:gd name="connsiteY3" fmla="*/ 1137829 h 1489165"/>
            <a:gd name="connsiteX4" fmla="*/ 0 w 4539127"/>
            <a:gd name="connsiteY4" fmla="*/ 1489165 h 1489165"/>
            <a:gd name="connsiteX0" fmla="*/ 3210297 w 4548278"/>
            <a:gd name="connsiteY0" fmla="*/ 0 h 1489165"/>
            <a:gd name="connsiteX1" fmla="*/ 4548278 w 4548278"/>
            <a:gd name="connsiteY1" fmla="*/ 0 h 1489165"/>
            <a:gd name="connsiteX2" fmla="*/ 4548278 w 4548278"/>
            <a:gd name="connsiteY2" fmla="*/ 1127488 h 1489165"/>
            <a:gd name="connsiteX3" fmla="*/ 0 w 4548278"/>
            <a:gd name="connsiteY3" fmla="*/ 1127488 h 1489165"/>
            <a:gd name="connsiteX4" fmla="*/ 9151 w 4548278"/>
            <a:gd name="connsiteY4" fmla="*/ 1489165 h 1489165"/>
            <a:gd name="connsiteX0" fmla="*/ 3567204 w 4905185"/>
            <a:gd name="connsiteY0" fmla="*/ 0 h 1489165"/>
            <a:gd name="connsiteX1" fmla="*/ 4905185 w 4905185"/>
            <a:gd name="connsiteY1" fmla="*/ 0 h 1489165"/>
            <a:gd name="connsiteX2" fmla="*/ 4905185 w 4905185"/>
            <a:gd name="connsiteY2" fmla="*/ 1127488 h 1489165"/>
            <a:gd name="connsiteX3" fmla="*/ 0 w 4905185"/>
            <a:gd name="connsiteY3" fmla="*/ 1127488 h 1489165"/>
            <a:gd name="connsiteX4" fmla="*/ 366058 w 4905185"/>
            <a:gd name="connsiteY4" fmla="*/ 1489165 h 1489165"/>
            <a:gd name="connsiteX0" fmla="*/ 3567204 w 4905185"/>
            <a:gd name="connsiteY0" fmla="*/ 0 h 1489165"/>
            <a:gd name="connsiteX1" fmla="*/ 4905185 w 4905185"/>
            <a:gd name="connsiteY1" fmla="*/ 0 h 1489165"/>
            <a:gd name="connsiteX2" fmla="*/ 4905185 w 4905185"/>
            <a:gd name="connsiteY2" fmla="*/ 1127488 h 1489165"/>
            <a:gd name="connsiteX3" fmla="*/ 0 w 4905185"/>
            <a:gd name="connsiteY3" fmla="*/ 1127488 h 1489165"/>
            <a:gd name="connsiteX4" fmla="*/ 9151 w 4905185"/>
            <a:gd name="connsiteY4" fmla="*/ 1489165 h 1489165"/>
            <a:gd name="connsiteX0" fmla="*/ 3576355 w 4914336"/>
            <a:gd name="connsiteY0" fmla="*/ 0 h 1458141"/>
            <a:gd name="connsiteX1" fmla="*/ 4914336 w 4914336"/>
            <a:gd name="connsiteY1" fmla="*/ 0 h 1458141"/>
            <a:gd name="connsiteX2" fmla="*/ 4914336 w 4914336"/>
            <a:gd name="connsiteY2" fmla="*/ 1127488 h 1458141"/>
            <a:gd name="connsiteX3" fmla="*/ 9151 w 4914336"/>
            <a:gd name="connsiteY3" fmla="*/ 1127488 h 1458141"/>
            <a:gd name="connsiteX4" fmla="*/ 0 w 4914336"/>
            <a:gd name="connsiteY4" fmla="*/ 1458141 h 1458141"/>
            <a:gd name="connsiteX0" fmla="*/ 3567204 w 4905185"/>
            <a:gd name="connsiteY0" fmla="*/ 0 h 1530531"/>
            <a:gd name="connsiteX1" fmla="*/ 4905185 w 4905185"/>
            <a:gd name="connsiteY1" fmla="*/ 0 h 1530531"/>
            <a:gd name="connsiteX2" fmla="*/ 4905185 w 4905185"/>
            <a:gd name="connsiteY2" fmla="*/ 1127488 h 1530531"/>
            <a:gd name="connsiteX3" fmla="*/ 0 w 4905185"/>
            <a:gd name="connsiteY3" fmla="*/ 1127488 h 1530531"/>
            <a:gd name="connsiteX4" fmla="*/ 0 w 4905185"/>
            <a:gd name="connsiteY4" fmla="*/ 1530531 h 1530531"/>
            <a:gd name="connsiteX0" fmla="*/ 3585507 w 4923488"/>
            <a:gd name="connsiteY0" fmla="*/ 0 h 1530531"/>
            <a:gd name="connsiteX1" fmla="*/ 4923488 w 4923488"/>
            <a:gd name="connsiteY1" fmla="*/ 0 h 1530531"/>
            <a:gd name="connsiteX2" fmla="*/ 4923488 w 4923488"/>
            <a:gd name="connsiteY2" fmla="*/ 1127488 h 1530531"/>
            <a:gd name="connsiteX3" fmla="*/ 0 w 4923488"/>
            <a:gd name="connsiteY3" fmla="*/ 1406706 h 1530531"/>
            <a:gd name="connsiteX4" fmla="*/ 18303 w 4923488"/>
            <a:gd name="connsiteY4" fmla="*/ 1530531 h 1530531"/>
            <a:gd name="connsiteX0" fmla="*/ 3585507 w 4923488"/>
            <a:gd name="connsiteY0" fmla="*/ 0 h 1530531"/>
            <a:gd name="connsiteX1" fmla="*/ 4923488 w 4923488"/>
            <a:gd name="connsiteY1" fmla="*/ 0 h 1530531"/>
            <a:gd name="connsiteX2" fmla="*/ 4923488 w 4923488"/>
            <a:gd name="connsiteY2" fmla="*/ 1396365 h 1530531"/>
            <a:gd name="connsiteX3" fmla="*/ 0 w 4923488"/>
            <a:gd name="connsiteY3" fmla="*/ 1406706 h 1530531"/>
            <a:gd name="connsiteX4" fmla="*/ 18303 w 4923488"/>
            <a:gd name="connsiteY4" fmla="*/ 1530531 h 1530531"/>
            <a:gd name="connsiteX0" fmla="*/ 3585507 w 4923488"/>
            <a:gd name="connsiteY0" fmla="*/ 0 h 1685652"/>
            <a:gd name="connsiteX1" fmla="*/ 4923488 w 4923488"/>
            <a:gd name="connsiteY1" fmla="*/ 0 h 1685652"/>
            <a:gd name="connsiteX2" fmla="*/ 4923488 w 4923488"/>
            <a:gd name="connsiteY2" fmla="*/ 1396365 h 1685652"/>
            <a:gd name="connsiteX3" fmla="*/ 0 w 4923488"/>
            <a:gd name="connsiteY3" fmla="*/ 1406706 h 1685652"/>
            <a:gd name="connsiteX4" fmla="*/ 0 w 4923488"/>
            <a:gd name="connsiteY4" fmla="*/ 1685652 h 1685652"/>
            <a:gd name="connsiteX0" fmla="*/ 3585507 w 4923488"/>
            <a:gd name="connsiteY0" fmla="*/ 0 h 1685652"/>
            <a:gd name="connsiteX1" fmla="*/ 4923488 w 4923488"/>
            <a:gd name="connsiteY1" fmla="*/ 0 h 1685652"/>
            <a:gd name="connsiteX2" fmla="*/ 4923488 w 4923488"/>
            <a:gd name="connsiteY2" fmla="*/ 1396365 h 1685652"/>
            <a:gd name="connsiteX3" fmla="*/ 0 w 4923488"/>
            <a:gd name="connsiteY3" fmla="*/ 1282609 h 1685652"/>
            <a:gd name="connsiteX4" fmla="*/ 0 w 4923488"/>
            <a:gd name="connsiteY4" fmla="*/ 1685652 h 1685652"/>
            <a:gd name="connsiteX0" fmla="*/ 3585507 w 4932639"/>
            <a:gd name="connsiteY0" fmla="*/ 0 h 1685652"/>
            <a:gd name="connsiteX1" fmla="*/ 4923488 w 4932639"/>
            <a:gd name="connsiteY1" fmla="*/ 0 h 1685652"/>
            <a:gd name="connsiteX2" fmla="*/ 4932639 w 4932639"/>
            <a:gd name="connsiteY2" fmla="*/ 1272268 h 1685652"/>
            <a:gd name="connsiteX3" fmla="*/ 0 w 4932639"/>
            <a:gd name="connsiteY3" fmla="*/ 1282609 h 1685652"/>
            <a:gd name="connsiteX4" fmla="*/ 0 w 4932639"/>
            <a:gd name="connsiteY4" fmla="*/ 1685652 h 1685652"/>
            <a:gd name="connsiteX0" fmla="*/ 3585507 w 4923752"/>
            <a:gd name="connsiteY0" fmla="*/ 0 h 1685652"/>
            <a:gd name="connsiteX1" fmla="*/ 4923488 w 4923752"/>
            <a:gd name="connsiteY1" fmla="*/ 0 h 1685652"/>
            <a:gd name="connsiteX2" fmla="*/ 4905185 w 4923752"/>
            <a:gd name="connsiteY2" fmla="*/ 1272268 h 1685652"/>
            <a:gd name="connsiteX3" fmla="*/ 0 w 4923752"/>
            <a:gd name="connsiteY3" fmla="*/ 1282609 h 1685652"/>
            <a:gd name="connsiteX4" fmla="*/ 0 w 4923752"/>
            <a:gd name="connsiteY4" fmla="*/ 1685652 h 1685652"/>
            <a:gd name="connsiteX0" fmla="*/ 3585507 w 4924368"/>
            <a:gd name="connsiteY0" fmla="*/ 0 h 1685652"/>
            <a:gd name="connsiteX1" fmla="*/ 4923488 w 4924368"/>
            <a:gd name="connsiteY1" fmla="*/ 0 h 1685652"/>
            <a:gd name="connsiteX2" fmla="*/ 4923488 w 4924368"/>
            <a:gd name="connsiteY2" fmla="*/ 1272268 h 1685652"/>
            <a:gd name="connsiteX3" fmla="*/ 0 w 4924368"/>
            <a:gd name="connsiteY3" fmla="*/ 1282609 h 1685652"/>
            <a:gd name="connsiteX4" fmla="*/ 0 w 4924368"/>
            <a:gd name="connsiteY4" fmla="*/ 1685652 h 16856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24368" h="1685652">
              <a:moveTo>
                <a:pt x="3585507" y="0"/>
              </a:moveTo>
              <a:lnTo>
                <a:pt x="4923488" y="0"/>
              </a:lnTo>
              <a:cubicBezTo>
                <a:pt x="4926538" y="424089"/>
                <a:pt x="4920438" y="848179"/>
                <a:pt x="4923488" y="1272268"/>
              </a:cubicBezTo>
              <a:lnTo>
                <a:pt x="0" y="1282609"/>
              </a:lnTo>
              <a:lnTo>
                <a:pt x="0" y="1685652"/>
              </a:lnTo>
            </a:path>
          </a:pathLst>
        </a:cu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30</xdr:row>
      <xdr:rowOff>95250</xdr:rowOff>
    </xdr:from>
    <xdr:to>
      <xdr:col>12</xdr:col>
      <xdr:colOff>28575</xdr:colOff>
      <xdr:row>43</xdr:row>
      <xdr:rowOff>47625</xdr:rowOff>
    </xdr:to>
    <xdr:sp macro="" textlink="">
      <xdr:nvSpPr>
        <xdr:cNvPr id="14" name="正方形/長方形 13"/>
        <xdr:cNvSpPr/>
      </xdr:nvSpPr>
      <xdr:spPr>
        <a:xfrm>
          <a:off x="19050" y="6905625"/>
          <a:ext cx="7591425" cy="27813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P51"/>
  <sheetViews>
    <sheetView tabSelected="1" view="pageBreakPreview" zoomScaleNormal="100" zoomScaleSheetLayoutView="100" workbookViewId="0">
      <selection activeCell="H47" sqref="H47:J47"/>
    </sheetView>
  </sheetViews>
  <sheetFormatPr defaultRowHeight="18.75" x14ac:dyDescent="0.4"/>
  <cols>
    <col min="1" max="1" width="0.375" customWidth="1"/>
    <col min="2" max="2" width="5.625" customWidth="1"/>
    <col min="3" max="3" width="4.5" customWidth="1"/>
    <col min="4" max="4" width="12.375" customWidth="1"/>
    <col min="5" max="5" width="7.25" customWidth="1"/>
    <col min="6" max="6" width="16.375" customWidth="1"/>
    <col min="7" max="7" width="9" customWidth="1"/>
    <col min="8" max="11" width="9.5" customWidth="1"/>
    <col min="12" max="12" width="6" customWidth="1"/>
    <col min="13" max="13" width="1" customWidth="1"/>
  </cols>
  <sheetData>
    <row r="1" spans="2:14" x14ac:dyDescent="0.4">
      <c r="B1" s="7" t="s">
        <v>29</v>
      </c>
    </row>
    <row r="2" spans="2:14" x14ac:dyDescent="0.4">
      <c r="B2" t="s">
        <v>61</v>
      </c>
      <c r="G2" s="56" t="s">
        <v>56</v>
      </c>
      <c r="H2" s="56"/>
      <c r="I2" s="29"/>
      <c r="J2" s="14" t="s">
        <v>57</v>
      </c>
      <c r="K2" s="17" t="s">
        <v>58</v>
      </c>
    </row>
    <row r="3" spans="2:14" x14ac:dyDescent="0.4">
      <c r="B3" s="38" t="s">
        <v>34</v>
      </c>
      <c r="C3" s="39"/>
      <c r="D3" s="39"/>
      <c r="E3" s="39"/>
      <c r="F3" s="39"/>
      <c r="G3" s="39"/>
      <c r="H3" s="25" t="str">
        <f>IF(I2=1,"1月",IF(I2=2,"4月",IF(I2=3,"7月",IF(I2=4,"10月","月"))))</f>
        <v>月</v>
      </c>
      <c r="I3" s="25" t="str">
        <f>IF(I2=1,"2月",IF(I2=2,"5月",IF(I2=3,"8月",IF(I2=4,"11月","月"))))</f>
        <v>月</v>
      </c>
      <c r="J3" s="25" t="str">
        <f>IF(I2=1,"3月",IF(I2=2,"6月",IF(I2=3,"9月",IF(I2=4,"12月","月"))))</f>
        <v>月</v>
      </c>
      <c r="K3" s="12" t="s">
        <v>0</v>
      </c>
      <c r="L3" s="24"/>
      <c r="M3" s="21"/>
      <c r="N3" s="1"/>
    </row>
    <row r="4" spans="2:14" x14ac:dyDescent="0.4">
      <c r="B4" s="40"/>
      <c r="C4" s="41" t="s">
        <v>54</v>
      </c>
      <c r="D4" s="42"/>
      <c r="E4" s="42"/>
      <c r="F4" s="42"/>
      <c r="G4" s="43"/>
      <c r="H4" s="30"/>
      <c r="I4" s="30"/>
      <c r="J4" s="30"/>
      <c r="K4" s="26">
        <f>SUM(H4:J4)</f>
        <v>0</v>
      </c>
      <c r="L4" t="s">
        <v>20</v>
      </c>
    </row>
    <row r="5" spans="2:14" x14ac:dyDescent="0.4">
      <c r="B5" s="40"/>
      <c r="C5" s="2"/>
      <c r="D5" s="44" t="s">
        <v>35</v>
      </c>
      <c r="E5" s="45"/>
      <c r="F5" s="45"/>
      <c r="G5" s="46"/>
      <c r="H5" s="30"/>
      <c r="I5" s="30"/>
      <c r="J5" s="30"/>
      <c r="K5" s="26">
        <f>SUM(H5:J5)</f>
        <v>0</v>
      </c>
      <c r="L5" t="s">
        <v>17</v>
      </c>
    </row>
    <row r="6" spans="2:14" x14ac:dyDescent="0.4">
      <c r="B6" s="40"/>
      <c r="C6" s="41" t="s">
        <v>55</v>
      </c>
      <c r="D6" s="42"/>
      <c r="E6" s="42"/>
      <c r="F6" s="42"/>
      <c r="G6" s="43"/>
      <c r="H6" s="30"/>
      <c r="I6" s="30"/>
      <c r="J6" s="30"/>
      <c r="K6" s="26">
        <f t="shared" ref="K6:K8" si="0">SUM(H6:J6)</f>
        <v>0</v>
      </c>
      <c r="L6" t="s">
        <v>18</v>
      </c>
    </row>
    <row r="7" spans="2:14" ht="18.75" customHeight="1" x14ac:dyDescent="0.4">
      <c r="B7" s="40"/>
      <c r="C7" s="2"/>
      <c r="D7" s="47" t="s">
        <v>36</v>
      </c>
      <c r="E7" s="48"/>
      <c r="F7" s="48"/>
      <c r="G7" s="49"/>
      <c r="H7" s="30"/>
      <c r="I7" s="30"/>
      <c r="J7" s="30"/>
      <c r="K7" s="26">
        <f>SUM(H7:J7)</f>
        <v>0</v>
      </c>
      <c r="L7" t="s">
        <v>19</v>
      </c>
    </row>
    <row r="8" spans="2:14" x14ac:dyDescent="0.4">
      <c r="B8" s="39" t="s">
        <v>25</v>
      </c>
      <c r="C8" s="39"/>
      <c r="D8" s="39"/>
      <c r="E8" s="39"/>
      <c r="F8" s="39"/>
      <c r="G8" s="39"/>
      <c r="H8" s="30"/>
      <c r="I8" s="30"/>
      <c r="J8" s="30"/>
      <c r="K8" s="26">
        <f t="shared" si="0"/>
        <v>0</v>
      </c>
      <c r="L8" t="s">
        <v>51</v>
      </c>
    </row>
    <row r="9" spans="2:14" x14ac:dyDescent="0.4">
      <c r="B9" t="s">
        <v>52</v>
      </c>
    </row>
    <row r="10" spans="2:14" x14ac:dyDescent="0.4">
      <c r="B10" t="s">
        <v>53</v>
      </c>
    </row>
    <row r="11" spans="2:14" x14ac:dyDescent="0.4">
      <c r="B11" t="s">
        <v>40</v>
      </c>
    </row>
    <row r="12" spans="2:14" ht="9" customHeight="1" x14ac:dyDescent="0.4"/>
    <row r="13" spans="2:14" x14ac:dyDescent="0.4">
      <c r="B13" s="6" t="s">
        <v>27</v>
      </c>
    </row>
    <row r="14" spans="2:14" x14ac:dyDescent="0.4">
      <c r="B14" t="s">
        <v>37</v>
      </c>
      <c r="C14" s="8" t="str">
        <f>IF(I2="","",I2)</f>
        <v/>
      </c>
      <c r="D14" t="s">
        <v>59</v>
      </c>
    </row>
    <row r="15" spans="2:14" x14ac:dyDescent="0.4">
      <c r="E15" t="s">
        <v>50</v>
      </c>
      <c r="H15" s="51">
        <f>IFERROR(K7/(K4+K6)*100,0)</f>
        <v>0</v>
      </c>
      <c r="I15" s="51"/>
      <c r="J15" t="s">
        <v>1</v>
      </c>
    </row>
    <row r="16" spans="2:14" x14ac:dyDescent="0.4">
      <c r="E16" t="s">
        <v>2</v>
      </c>
    </row>
    <row r="17" spans="2:16" ht="6.75" customHeight="1" x14ac:dyDescent="0.4"/>
    <row r="18" spans="2:16" x14ac:dyDescent="0.4">
      <c r="B18" t="s">
        <v>37</v>
      </c>
      <c r="C18" s="8" t="str">
        <f>IF(I2="","",I2)</f>
        <v/>
      </c>
      <c r="D18" t="s">
        <v>41</v>
      </c>
    </row>
    <row r="19" spans="2:16" x14ac:dyDescent="0.4">
      <c r="E19" t="s">
        <v>49</v>
      </c>
      <c r="H19" s="51">
        <f>IFERROR(K7/K8,0)</f>
        <v>0</v>
      </c>
      <c r="I19" s="51"/>
      <c r="J19" t="s">
        <v>16</v>
      </c>
    </row>
    <row r="20" spans="2:16" x14ac:dyDescent="0.4">
      <c r="E20" t="s">
        <v>2</v>
      </c>
    </row>
    <row r="21" spans="2:16" ht="19.5" customHeight="1" x14ac:dyDescent="0.4">
      <c r="F21" s="54" t="s">
        <v>24</v>
      </c>
      <c r="G21" s="54"/>
      <c r="I21" s="15"/>
      <c r="J21" s="15"/>
    </row>
    <row r="22" spans="2:16" ht="13.5" customHeight="1" x14ac:dyDescent="0.4">
      <c r="F22" s="55"/>
      <c r="G22" s="55"/>
      <c r="I22" s="16"/>
      <c r="J22" s="16"/>
    </row>
    <row r="23" spans="2:16" x14ac:dyDescent="0.4">
      <c r="E23" s="52" t="s">
        <v>3</v>
      </c>
      <c r="F23" s="52"/>
      <c r="G23" s="52" t="s">
        <v>42</v>
      </c>
      <c r="H23" s="52"/>
      <c r="I23" s="52"/>
      <c r="J23" s="52" t="s">
        <v>4</v>
      </c>
      <c r="K23" s="52"/>
    </row>
    <row r="24" spans="2:16" x14ac:dyDescent="0.4">
      <c r="E24" s="52" t="s">
        <v>5</v>
      </c>
      <c r="F24" s="52"/>
      <c r="G24" s="52" t="s">
        <v>10</v>
      </c>
      <c r="H24" s="52"/>
      <c r="I24" s="52"/>
      <c r="J24" s="53">
        <v>5500</v>
      </c>
      <c r="K24" s="53"/>
      <c r="O24" s="33">
        <f>IF(H15&lt;5,5500,IF(H15&lt;10,6000,IF(H15&lt;15,6500,IF(H15&lt;20,7000,7500))))</f>
        <v>5500</v>
      </c>
      <c r="P24" s="33">
        <f>IF(H19&lt;2,5500,IF(H19&lt;4,6000,IF(H19&lt;6,6500,IF(H19&lt;7,7000,7500))))</f>
        <v>5500</v>
      </c>
    </row>
    <row r="25" spans="2:16" x14ac:dyDescent="0.4">
      <c r="E25" s="52" t="s">
        <v>6</v>
      </c>
      <c r="F25" s="52"/>
      <c r="G25" s="52" t="s">
        <v>11</v>
      </c>
      <c r="H25" s="52"/>
      <c r="I25" s="52"/>
      <c r="J25" s="53">
        <v>6000</v>
      </c>
      <c r="K25" s="53"/>
    </row>
    <row r="26" spans="2:16" x14ac:dyDescent="0.4">
      <c r="E26" s="52" t="s">
        <v>7</v>
      </c>
      <c r="F26" s="52"/>
      <c r="G26" s="52" t="s">
        <v>12</v>
      </c>
      <c r="H26" s="52"/>
      <c r="I26" s="52"/>
      <c r="J26" s="53">
        <v>6500</v>
      </c>
      <c r="K26" s="53"/>
    </row>
    <row r="27" spans="2:16" x14ac:dyDescent="0.4">
      <c r="E27" s="52" t="s">
        <v>8</v>
      </c>
      <c r="F27" s="52"/>
      <c r="G27" s="66" t="s">
        <v>13</v>
      </c>
      <c r="H27" s="66"/>
      <c r="I27" s="66"/>
      <c r="J27" s="53">
        <v>7000</v>
      </c>
      <c r="K27" s="53"/>
    </row>
    <row r="28" spans="2:16" x14ac:dyDescent="0.4">
      <c r="E28" s="52" t="s">
        <v>9</v>
      </c>
      <c r="F28" s="52"/>
      <c r="G28" s="66" t="s">
        <v>14</v>
      </c>
      <c r="H28" s="66"/>
      <c r="I28" s="66"/>
      <c r="J28" s="53">
        <v>7500</v>
      </c>
      <c r="K28" s="53"/>
    </row>
    <row r="29" spans="2:16" x14ac:dyDescent="0.4">
      <c r="C29" s="7"/>
    </row>
    <row r="30" spans="2:16" x14ac:dyDescent="0.4">
      <c r="C30" s="7" t="s">
        <v>15</v>
      </c>
      <c r="E30" t="s">
        <v>48</v>
      </c>
      <c r="H30" s="67">
        <f>MAX(O24,P24)*K7</f>
        <v>0</v>
      </c>
      <c r="I30" s="67"/>
      <c r="J30" s="67"/>
      <c r="K30" t="s">
        <v>31</v>
      </c>
    </row>
    <row r="31" spans="2:16" ht="9" customHeight="1" x14ac:dyDescent="0.4">
      <c r="H31" s="13"/>
      <c r="I31" s="13"/>
      <c r="J31" s="13"/>
    </row>
    <row r="32" spans="2:16" x14ac:dyDescent="0.4">
      <c r="B32" s="6" t="s">
        <v>26</v>
      </c>
      <c r="C32" s="6"/>
      <c r="D32" s="6"/>
      <c r="E32" s="6"/>
      <c r="F32" s="6"/>
      <c r="H32" s="8"/>
      <c r="L32" s="9" t="s">
        <v>30</v>
      </c>
      <c r="M32" s="9"/>
    </row>
    <row r="33" spans="2:13" x14ac:dyDescent="0.4">
      <c r="B33" t="s">
        <v>65</v>
      </c>
      <c r="H33" s="11"/>
      <c r="L33" s="31" t="s">
        <v>66</v>
      </c>
      <c r="M33" s="22"/>
    </row>
    <row r="34" spans="2:13" x14ac:dyDescent="0.4">
      <c r="B34" t="s">
        <v>64</v>
      </c>
      <c r="H34" s="11"/>
      <c r="L34" s="32" t="s">
        <v>66</v>
      </c>
      <c r="M34" s="23"/>
    </row>
    <row r="35" spans="2:13" x14ac:dyDescent="0.4">
      <c r="B35" t="s">
        <v>39</v>
      </c>
      <c r="C35" s="8" t="str">
        <f>IF(I2="","",I2)</f>
        <v/>
      </c>
      <c r="D35" t="s">
        <v>38</v>
      </c>
      <c r="L35" s="10"/>
      <c r="M35" s="10"/>
    </row>
    <row r="36" spans="2:13" x14ac:dyDescent="0.4">
      <c r="C36" t="s">
        <v>46</v>
      </c>
      <c r="F36" s="3"/>
      <c r="G36" s="34" t="str">
        <f>IF(AND(L33="〇",L34="〇"),(K5+K7)/(K4+K6)*100,"ー")</f>
        <v>ー</v>
      </c>
      <c r="H36" t="s">
        <v>1</v>
      </c>
      <c r="I36" t="s">
        <v>32</v>
      </c>
      <c r="L36" s="27" t="str">
        <f>IF(OR(G36&lt;60,G36="ー"),"×","〇")</f>
        <v>×</v>
      </c>
      <c r="M36" s="23"/>
    </row>
    <row r="37" spans="2:13" x14ac:dyDescent="0.35">
      <c r="G37" t="s">
        <v>60</v>
      </c>
      <c r="K37" s="5"/>
    </row>
    <row r="38" spans="2:13" ht="7.5" customHeight="1" x14ac:dyDescent="0.4">
      <c r="C38" s="4"/>
    </row>
    <row r="39" spans="2:13" x14ac:dyDescent="0.4">
      <c r="C39" t="s">
        <v>47</v>
      </c>
      <c r="F39" s="34" t="str">
        <f>IF(AND(L33="〇",L34="〇"),(K5+K7)/K8,"ー")</f>
        <v>ー</v>
      </c>
      <c r="G39" t="s">
        <v>16</v>
      </c>
      <c r="I39" t="s">
        <v>33</v>
      </c>
      <c r="L39" s="28" t="str">
        <f>IF(OR(F39&lt;19,F39="ー"),"×","〇")</f>
        <v>×</v>
      </c>
      <c r="M39" s="1"/>
    </row>
    <row r="40" spans="2:13" x14ac:dyDescent="0.4">
      <c r="F40" t="s">
        <v>2</v>
      </c>
    </row>
    <row r="42" spans="2:13" x14ac:dyDescent="0.4">
      <c r="C42" s="7" t="s">
        <v>28</v>
      </c>
    </row>
    <row r="43" spans="2:13" x14ac:dyDescent="0.4">
      <c r="E43" t="s">
        <v>45</v>
      </c>
      <c r="H43" s="50" t="str">
        <f>IF(OR(L36="〇",L39="〇"),K8*30000,"ー")</f>
        <v>ー</v>
      </c>
      <c r="I43" s="50"/>
      <c r="J43" s="50"/>
      <c r="K43" t="s">
        <v>21</v>
      </c>
    </row>
    <row r="44" spans="2:13" ht="9" customHeight="1" thickBot="1" x14ac:dyDescent="0.45"/>
    <row r="45" spans="2:13" ht="19.5" thickBot="1" x14ac:dyDescent="0.45">
      <c r="F45" s="20" t="s">
        <v>0</v>
      </c>
      <c r="H45" s="60">
        <f>SUM(H30,H43)</f>
        <v>0</v>
      </c>
      <c r="I45" s="61"/>
      <c r="J45" s="62"/>
      <c r="K45" t="s">
        <v>43</v>
      </c>
    </row>
    <row r="46" spans="2:13" x14ac:dyDescent="0.4">
      <c r="B46" s="1"/>
      <c r="C46" s="1"/>
      <c r="D46" s="1"/>
      <c r="E46" s="1"/>
      <c r="F46" s="1"/>
      <c r="G46" s="1"/>
      <c r="H46" s="1"/>
      <c r="I46" s="1"/>
      <c r="J46" s="1"/>
      <c r="K46" s="1"/>
      <c r="L46" s="1"/>
      <c r="M46" s="1"/>
    </row>
    <row r="47" spans="2:13" x14ac:dyDescent="0.4">
      <c r="E47" s="20" t="s">
        <v>62</v>
      </c>
      <c r="H47" s="63"/>
      <c r="I47" s="64"/>
      <c r="J47" s="65"/>
      <c r="K47" t="s">
        <v>22</v>
      </c>
    </row>
    <row r="48" spans="2:13" ht="19.5" thickBot="1" x14ac:dyDescent="0.45"/>
    <row r="49" spans="2:12" ht="20.25" thickTop="1" thickBot="1" x14ac:dyDescent="0.45">
      <c r="E49" s="20" t="s">
        <v>23</v>
      </c>
      <c r="H49" s="57">
        <f>H45-H47</f>
        <v>0</v>
      </c>
      <c r="I49" s="58"/>
      <c r="J49" s="59"/>
      <c r="K49" s="19" t="s">
        <v>44</v>
      </c>
    </row>
    <row r="50" spans="2:12" ht="9.75" customHeight="1" thickTop="1" x14ac:dyDescent="0.4">
      <c r="H50" s="18"/>
      <c r="I50" s="18"/>
      <c r="J50" s="18"/>
    </row>
    <row r="51" spans="2:12" ht="54" customHeight="1" x14ac:dyDescent="0.4">
      <c r="B51" s="35" t="s">
        <v>63</v>
      </c>
      <c r="C51" s="36"/>
      <c r="D51" s="36"/>
      <c r="E51" s="36"/>
      <c r="F51" s="36"/>
      <c r="G51" s="36"/>
      <c r="H51" s="36"/>
      <c r="I51" s="36"/>
      <c r="J51" s="36"/>
      <c r="K51" s="36"/>
      <c r="L51" s="37"/>
    </row>
  </sheetData>
  <sheetProtection sheet="1" objects="1" scenarios="1"/>
  <mergeCells count="35">
    <mergeCell ref="E26:F26"/>
    <mergeCell ref="G26:I26"/>
    <mergeCell ref="J26:K26"/>
    <mergeCell ref="E27:F27"/>
    <mergeCell ref="G27:I27"/>
    <mergeCell ref="J27:K27"/>
    <mergeCell ref="H49:J49"/>
    <mergeCell ref="H45:J45"/>
    <mergeCell ref="H47:J47"/>
    <mergeCell ref="E28:F28"/>
    <mergeCell ref="G28:I28"/>
    <mergeCell ref="J28:K28"/>
    <mergeCell ref="H30:J30"/>
    <mergeCell ref="E25:F25"/>
    <mergeCell ref="G25:I25"/>
    <mergeCell ref="J25:K25"/>
    <mergeCell ref="F21:G22"/>
    <mergeCell ref="G2:H2"/>
    <mergeCell ref="E24:F24"/>
    <mergeCell ref="B51:L51"/>
    <mergeCell ref="B3:G3"/>
    <mergeCell ref="B4:B7"/>
    <mergeCell ref="C4:G4"/>
    <mergeCell ref="D5:G5"/>
    <mergeCell ref="C6:G6"/>
    <mergeCell ref="D7:G7"/>
    <mergeCell ref="B8:G8"/>
    <mergeCell ref="H43:J43"/>
    <mergeCell ref="H15:I15"/>
    <mergeCell ref="H19:I19"/>
    <mergeCell ref="E23:F23"/>
    <mergeCell ref="G23:I23"/>
    <mergeCell ref="J23:K23"/>
    <mergeCell ref="G24:I24"/>
    <mergeCell ref="J24:K24"/>
  </mergeCells>
  <phoneticPr fontId="2"/>
  <dataValidations count="1">
    <dataValidation type="list" allowBlank="1" showInputMessage="1" showErrorMessage="1" sqref="L33:L34">
      <formula1>"　,〇"</formula1>
    </dataValidation>
  </dataValidations>
  <pageMargins left="0.70866141732283472" right="0.31496062992125984" top="0.74803149606299213"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ピンク色のセルにご入力ください。</vt:lpstr>
      <vt:lpstr>ピンク色のセルにご入力ください。!Print_Area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pcadmin</cp:lastModifiedBy>
  <cp:lastPrinted>2025-06-02T04:46:49Z</cp:lastPrinted>
  <dcterms:created xsi:type="dcterms:W3CDTF">2024-12-12T06:53:01Z</dcterms:created>
  <dcterms:modified xsi:type="dcterms:W3CDTF">2025-06-03T02:42:27Z</dcterms:modified>
</cp:coreProperties>
</file>