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M22SVFIL01\UserProfile$\12688\Desktop\"/>
    </mc:Choice>
  </mc:AlternateContent>
  <xr:revisionPtr revIDLastSave="0" documentId="13_ncr:1_{EC301FAF-6C85-473F-9F48-7FB160F9FF4F}" xr6:coauthVersionLast="47" xr6:coauthVersionMax="47" xr10:uidLastSave="{00000000-0000-0000-0000-000000000000}"/>
  <bookViews>
    <workbookView xWindow="-108" yWindow="-108" windowWidth="23256" windowHeight="14016" xr2:uid="{00000000-000D-0000-FFFF-FFFF00000000}"/>
  </bookViews>
  <sheets>
    <sheet name="様式案 (1205) " sheetId="22" r:id="rId1"/>
  </sheets>
  <definedNames>
    <definedName name="_xlnm.Print_Area" localSheetId="0">'様式案 (1205) '!$A$1:$P$53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22" l="1"/>
  <c r="R24" i="22" s="1"/>
  <c r="K19" i="22"/>
  <c r="S25" i="22" s="1"/>
  <c r="M19" i="22"/>
  <c r="T25" i="22" s="1"/>
  <c r="I19" i="22"/>
  <c r="R25" i="22" s="1"/>
  <c r="K15" i="22"/>
  <c r="S24" i="22" s="1"/>
  <c r="K30" i="22" s="1"/>
  <c r="M15" i="22"/>
  <c r="T24" i="22" s="1"/>
  <c r="M30" i="22" s="1"/>
  <c r="N8" i="22"/>
  <c r="I31" i="22" l="1"/>
  <c r="I30" i="22"/>
  <c r="C36" i="22"/>
  <c r="C18" i="22"/>
  <c r="C14" i="22"/>
  <c r="L3" i="22"/>
  <c r="L30" i="22" s="1"/>
  <c r="J3" i="22"/>
  <c r="J30" i="22" s="1"/>
  <c r="H3" i="22"/>
  <c r="H30" i="22" s="1"/>
  <c r="J19" i="22" l="1"/>
  <c r="J15" i="22"/>
  <c r="H19" i="22"/>
  <c r="H15" i="22"/>
  <c r="L19" i="22"/>
  <c r="L15" i="22"/>
  <c r="N7" i="22"/>
  <c r="N5" i="22"/>
  <c r="N4" i="22"/>
  <c r="F40" i="22" l="1"/>
  <c r="O40" i="22" s="1"/>
  <c r="N6" i="22"/>
  <c r="G37" i="22" s="1"/>
  <c r="O37" i="22" s="1"/>
  <c r="I44" i="22" l="1"/>
  <c r="I46" i="22"/>
  <c r="I50" i="22" s="1"/>
</calcChain>
</file>

<file path=xl/sharedStrings.xml><?xml version="1.0" encoding="utf-8"?>
<sst xmlns="http://schemas.openxmlformats.org/spreadsheetml/2006/main" count="73" uniqueCount="68">
  <si>
    <t>合計</t>
    <rPh sb="0" eb="2">
      <t>ゴウケイ</t>
    </rPh>
    <phoneticPr fontId="2"/>
  </si>
  <si>
    <t>％</t>
    <phoneticPr fontId="2"/>
  </si>
  <si>
    <t>※小数点以下第2位を四捨五入し第1位まで記載</t>
    <rPh sb="1" eb="4">
      <t>ショウスウテン</t>
    </rPh>
    <rPh sb="4" eb="6">
      <t>イカ</t>
    </rPh>
    <rPh sb="6" eb="7">
      <t>ダイ</t>
    </rPh>
    <rPh sb="8" eb="9">
      <t>イ</t>
    </rPh>
    <rPh sb="10" eb="14">
      <t>シシャゴニュウ</t>
    </rPh>
    <rPh sb="15" eb="16">
      <t>ダイ</t>
    </rPh>
    <rPh sb="17" eb="18">
      <t>イ</t>
    </rPh>
    <rPh sb="20" eb="22">
      <t>キサイ</t>
    </rPh>
    <phoneticPr fontId="2"/>
  </si>
  <si>
    <t>受託率</t>
    <rPh sb="0" eb="2">
      <t>ジュタク</t>
    </rPh>
    <rPh sb="2" eb="3">
      <t>リツ</t>
    </rPh>
    <phoneticPr fontId="2"/>
  </si>
  <si>
    <t>1件当たり単価</t>
    <rPh sb="1" eb="2">
      <t>ケン</t>
    </rPh>
    <rPh sb="2" eb="3">
      <t>ア</t>
    </rPh>
    <rPh sb="5" eb="7">
      <t>タンカ</t>
    </rPh>
    <phoneticPr fontId="2"/>
  </si>
  <si>
    <t>5%未満</t>
    <rPh sb="2" eb="4">
      <t>ミマン</t>
    </rPh>
    <phoneticPr fontId="2"/>
  </si>
  <si>
    <t>5%以上　10%未満</t>
    <rPh sb="2" eb="4">
      <t>イジョウ</t>
    </rPh>
    <rPh sb="8" eb="10">
      <t>ミマン</t>
    </rPh>
    <phoneticPr fontId="2"/>
  </si>
  <si>
    <t>10%以上　15%未満</t>
    <rPh sb="3" eb="5">
      <t>イジョウ</t>
    </rPh>
    <rPh sb="9" eb="11">
      <t>ミマン</t>
    </rPh>
    <phoneticPr fontId="2"/>
  </si>
  <si>
    <t>15%以上　20%未満</t>
    <rPh sb="3" eb="5">
      <t>イジョウ</t>
    </rPh>
    <rPh sb="9" eb="11">
      <t>ミマン</t>
    </rPh>
    <phoneticPr fontId="2"/>
  </si>
  <si>
    <t>20%以上</t>
    <rPh sb="3" eb="5">
      <t>イジョウ</t>
    </rPh>
    <phoneticPr fontId="2"/>
  </si>
  <si>
    <t>2件未満</t>
    <rPh sb="1" eb="2">
      <t>ケン</t>
    </rPh>
    <rPh sb="2" eb="4">
      <t>ミマン</t>
    </rPh>
    <phoneticPr fontId="2"/>
  </si>
  <si>
    <t>2件以上4件未満</t>
    <rPh sb="1" eb="4">
      <t>ケンイジョウ</t>
    </rPh>
    <rPh sb="5" eb="6">
      <t>ケン</t>
    </rPh>
    <rPh sb="6" eb="8">
      <t>ミマン</t>
    </rPh>
    <phoneticPr fontId="2"/>
  </si>
  <si>
    <t>4件以上6件未満</t>
    <rPh sb="1" eb="4">
      <t>ケンイジョウ</t>
    </rPh>
    <rPh sb="5" eb="6">
      <t>ケン</t>
    </rPh>
    <rPh sb="6" eb="8">
      <t>ミマン</t>
    </rPh>
    <phoneticPr fontId="2"/>
  </si>
  <si>
    <t>6件以上7件未満</t>
    <rPh sb="1" eb="4">
      <t>ケンイジョウ</t>
    </rPh>
    <rPh sb="5" eb="6">
      <t>ケン</t>
    </rPh>
    <rPh sb="6" eb="8">
      <t>ミマン</t>
    </rPh>
    <phoneticPr fontId="2"/>
  </si>
  <si>
    <t>7件以上</t>
    <rPh sb="1" eb="4">
      <t>ケンイジョウ</t>
    </rPh>
    <phoneticPr fontId="2"/>
  </si>
  <si>
    <t>受託件数割</t>
    <rPh sb="0" eb="2">
      <t>ジュタク</t>
    </rPh>
    <rPh sb="2" eb="4">
      <t>ケンスウ</t>
    </rPh>
    <rPh sb="4" eb="5">
      <t>ワリ</t>
    </rPh>
    <phoneticPr fontId="2"/>
  </si>
  <si>
    <t>件</t>
    <rPh sb="0" eb="1">
      <t>ケン</t>
    </rPh>
    <phoneticPr fontId="2"/>
  </si>
  <si>
    <t>ｂ</t>
    <phoneticPr fontId="2"/>
  </si>
  <si>
    <t>ｃ</t>
    <phoneticPr fontId="2"/>
  </si>
  <si>
    <t>ｄ</t>
    <phoneticPr fontId="2"/>
  </si>
  <si>
    <t>ａ</t>
    <phoneticPr fontId="2"/>
  </si>
  <si>
    <t>ｆ</t>
    <phoneticPr fontId="2"/>
  </si>
  <si>
    <t>ｉ</t>
    <phoneticPr fontId="2"/>
  </si>
  <si>
    <t>請求額</t>
    <rPh sb="0" eb="2">
      <t>セイキュウ</t>
    </rPh>
    <rPh sb="2" eb="3">
      <t>ガク</t>
    </rPh>
    <phoneticPr fontId="2"/>
  </si>
  <si>
    <t>いずれか高い方の単価</t>
    <rPh sb="4" eb="5">
      <t>タカ</t>
    </rPh>
    <rPh sb="6" eb="7">
      <t>ホウ</t>
    </rPh>
    <rPh sb="8" eb="10">
      <t>タンカ</t>
    </rPh>
    <phoneticPr fontId="2"/>
  </si>
  <si>
    <t>介護支援専門員の人数　※３</t>
    <rPh sb="0" eb="2">
      <t>カイゴ</t>
    </rPh>
    <rPh sb="2" eb="4">
      <t>シエン</t>
    </rPh>
    <rPh sb="4" eb="7">
      <t>センモンイン</t>
    </rPh>
    <rPh sb="8" eb="10">
      <t>ニンズウ</t>
    </rPh>
    <phoneticPr fontId="2"/>
  </si>
  <si>
    <t>介護支援専門員人数割交付対象条件判定</t>
    <rPh sb="0" eb="2">
      <t>カイゴ</t>
    </rPh>
    <rPh sb="2" eb="4">
      <t>シエン</t>
    </rPh>
    <rPh sb="4" eb="7">
      <t>センモンイン</t>
    </rPh>
    <rPh sb="7" eb="9">
      <t>ニンズウ</t>
    </rPh>
    <rPh sb="9" eb="10">
      <t>ワリ</t>
    </rPh>
    <rPh sb="10" eb="12">
      <t>コウフ</t>
    </rPh>
    <rPh sb="12" eb="14">
      <t>タイショウ</t>
    </rPh>
    <rPh sb="14" eb="16">
      <t>ジョウケン</t>
    </rPh>
    <rPh sb="16" eb="18">
      <t>ハンテイ</t>
    </rPh>
    <phoneticPr fontId="2"/>
  </si>
  <si>
    <t>受託件数割単価判定</t>
    <rPh sb="0" eb="2">
      <t>ジュタク</t>
    </rPh>
    <rPh sb="2" eb="4">
      <t>ケンスウ</t>
    </rPh>
    <rPh sb="4" eb="5">
      <t>ワリ</t>
    </rPh>
    <rPh sb="5" eb="7">
      <t>タンカ</t>
    </rPh>
    <rPh sb="7" eb="9">
      <t>ハンテイ</t>
    </rPh>
    <phoneticPr fontId="2"/>
  </si>
  <si>
    <t>介護支援専門員人数割</t>
    <rPh sb="0" eb="2">
      <t>カイゴ</t>
    </rPh>
    <rPh sb="2" eb="4">
      <t>シエン</t>
    </rPh>
    <rPh sb="4" eb="7">
      <t>センモンイン</t>
    </rPh>
    <rPh sb="7" eb="9">
      <t>ニンズウ</t>
    </rPh>
    <rPh sb="9" eb="10">
      <t>ワリ</t>
    </rPh>
    <phoneticPr fontId="2"/>
  </si>
  <si>
    <t>介護予防支援事業インセンティブ交付金　算定内訳</t>
    <rPh sb="0" eb="2">
      <t>カイゴ</t>
    </rPh>
    <rPh sb="2" eb="4">
      <t>ヨボウ</t>
    </rPh>
    <rPh sb="4" eb="6">
      <t>シエン</t>
    </rPh>
    <rPh sb="6" eb="8">
      <t>ジギョウ</t>
    </rPh>
    <rPh sb="15" eb="18">
      <t>コウフキン</t>
    </rPh>
    <rPh sb="19" eb="21">
      <t>サンテイ</t>
    </rPh>
    <rPh sb="21" eb="23">
      <t>ウチワケ</t>
    </rPh>
    <phoneticPr fontId="2"/>
  </si>
  <si>
    <t>チェック</t>
    <phoneticPr fontId="2"/>
  </si>
  <si>
    <t>←60%以上が人数割給付対象……</t>
    <rPh sb="4" eb="6">
      <t>イジョウ</t>
    </rPh>
    <rPh sb="7" eb="10">
      <t>ニンズウワ</t>
    </rPh>
    <rPh sb="10" eb="12">
      <t>キュウフ</t>
    </rPh>
    <rPh sb="12" eb="14">
      <t>タイショウ</t>
    </rPh>
    <phoneticPr fontId="2"/>
  </si>
  <si>
    <t>←19件以上が人数割給付対象……</t>
    <rPh sb="3" eb="4">
      <t>ケン</t>
    </rPh>
    <rPh sb="4" eb="6">
      <t>イジョウ</t>
    </rPh>
    <rPh sb="7" eb="10">
      <t>ニンズウワ</t>
    </rPh>
    <rPh sb="10" eb="12">
      <t>キュウフ</t>
    </rPh>
    <rPh sb="12" eb="14">
      <t>タイショウ</t>
    </rPh>
    <phoneticPr fontId="2"/>
  </si>
  <si>
    <t>居宅介護支援事業所における計画の総件数</t>
    <rPh sb="0" eb="2">
      <t>キョタク</t>
    </rPh>
    <rPh sb="2" eb="4">
      <t>カイゴ</t>
    </rPh>
    <rPh sb="4" eb="6">
      <t>シエン</t>
    </rPh>
    <rPh sb="6" eb="9">
      <t>ジギョウショ</t>
    </rPh>
    <rPh sb="13" eb="15">
      <t>ケイカク</t>
    </rPh>
    <rPh sb="16" eb="17">
      <t>ソウ</t>
    </rPh>
    <rPh sb="17" eb="19">
      <t>ケンスウ</t>
    </rPh>
    <phoneticPr fontId="2"/>
  </si>
  <si>
    <t>うち）国立市介護保険被保険者に係る計画件数 ※１</t>
    <rPh sb="3" eb="6">
      <t>クニタチシ</t>
    </rPh>
    <rPh sb="6" eb="8">
      <t>カイゴ</t>
    </rPh>
    <rPh sb="8" eb="10">
      <t>ホケン</t>
    </rPh>
    <rPh sb="10" eb="11">
      <t>ヒ</t>
    </rPh>
    <rPh sb="11" eb="14">
      <t>ホケンシャ</t>
    </rPh>
    <rPh sb="15" eb="16">
      <t>カカ</t>
    </rPh>
    <rPh sb="17" eb="19">
      <t>ケイカク</t>
    </rPh>
    <rPh sb="19" eb="21">
      <t>ケンスウ</t>
    </rPh>
    <phoneticPr fontId="2"/>
  </si>
  <si>
    <t>うち）国立市地域包括支援センター受託件数 ※２</t>
    <rPh sb="3" eb="6">
      <t>クニタチシ</t>
    </rPh>
    <rPh sb="6" eb="8">
      <t>チイキ</t>
    </rPh>
    <rPh sb="8" eb="10">
      <t>ホウカツ</t>
    </rPh>
    <rPh sb="10" eb="12">
      <t>シエン</t>
    </rPh>
    <rPh sb="16" eb="18">
      <t>ジュタク</t>
    </rPh>
    <rPh sb="18" eb="20">
      <t>ケンスウ</t>
    </rPh>
    <phoneticPr fontId="2"/>
  </si>
  <si>
    <r>
      <t>● 第</t>
    </r>
    <r>
      <rPr>
        <u/>
        <sz val="11"/>
        <color theme="1"/>
        <rFont val="游ゴシック"/>
        <family val="3"/>
        <charset val="128"/>
        <scheme val="minor"/>
      </rPr>
      <t>　</t>
    </r>
    <rPh sb="2" eb="3">
      <t>ダイ</t>
    </rPh>
    <phoneticPr fontId="2"/>
  </si>
  <si>
    <t>期　国立市民の計画割合</t>
  </si>
  <si>
    <t>● 第</t>
    <rPh sb="2" eb="3">
      <t>ダイ</t>
    </rPh>
    <phoneticPr fontId="2"/>
  </si>
  <si>
    <t>※３ 介護支援専門員は所定勤務時間が週２８時間以上の者に限る。</t>
    <rPh sb="3" eb="5">
      <t>カイゴ</t>
    </rPh>
    <rPh sb="5" eb="7">
      <t>シエン</t>
    </rPh>
    <rPh sb="7" eb="10">
      <t>センモンイン</t>
    </rPh>
    <rPh sb="11" eb="13">
      <t>ショテイ</t>
    </rPh>
    <rPh sb="13" eb="15">
      <t>キンム</t>
    </rPh>
    <rPh sb="15" eb="17">
      <t>ジカン</t>
    </rPh>
    <rPh sb="18" eb="19">
      <t>シュウ</t>
    </rPh>
    <rPh sb="21" eb="25">
      <t>ジカンイジョウ</t>
    </rPh>
    <rPh sb="26" eb="27">
      <t>モノ</t>
    </rPh>
    <rPh sb="28" eb="29">
      <t>カギ</t>
    </rPh>
    <phoneticPr fontId="2"/>
  </si>
  <si>
    <t>期　介護支援専門員一人当たりの国立市地域包括支援センターからの受託件数（CM一人当たりの件数）</t>
    <rPh sb="2" eb="4">
      <t>カイゴ</t>
    </rPh>
    <rPh sb="4" eb="6">
      <t>シエン</t>
    </rPh>
    <rPh sb="6" eb="8">
      <t>センモン</t>
    </rPh>
    <rPh sb="8" eb="9">
      <t>イン</t>
    </rPh>
    <rPh sb="38" eb="39">
      <t>イチ</t>
    </rPh>
    <rPh sb="39" eb="40">
      <t>ニン</t>
    </rPh>
    <rPh sb="40" eb="41">
      <t>ア</t>
    </rPh>
    <rPh sb="44" eb="46">
      <t>ケンスウ</t>
    </rPh>
    <phoneticPr fontId="2"/>
  </si>
  <si>
    <t>CM一人当たりの件数</t>
    <rPh sb="2" eb="4">
      <t>ヒトリ</t>
    </rPh>
    <rPh sb="4" eb="5">
      <t>ア</t>
    </rPh>
    <rPh sb="8" eb="10">
      <t>ケンスウ</t>
    </rPh>
    <phoneticPr fontId="2"/>
  </si>
  <si>
    <t>ｈ(ｆ+ｇ)</t>
    <phoneticPr fontId="2"/>
  </si>
  <si>
    <t>ｊ(ｈ－ｉ)</t>
    <phoneticPr fontId="2"/>
  </si>
  <si>
    <t>ｅ×30,000円＝</t>
    <rPh sb="8" eb="9">
      <t>エン</t>
    </rPh>
    <phoneticPr fontId="2"/>
  </si>
  <si>
    <t>（ｂ+ｄ）÷（ａ＋ｃ）×　100　＝</t>
    <phoneticPr fontId="2"/>
  </si>
  <si>
    <t>（ｂ+ｄ）÷ ｅ ＝</t>
    <phoneticPr fontId="2"/>
  </si>
  <si>
    <t>ｄ×受託件数割単価＝</t>
    <rPh sb="2" eb="4">
      <t>ジュタク</t>
    </rPh>
    <rPh sb="4" eb="6">
      <t>ケンスウ</t>
    </rPh>
    <rPh sb="6" eb="7">
      <t>ワリ</t>
    </rPh>
    <rPh sb="7" eb="9">
      <t>タンカ</t>
    </rPh>
    <phoneticPr fontId="2"/>
  </si>
  <si>
    <t xml:space="preserve"> ｄ÷ｅ＝</t>
    <phoneticPr fontId="2"/>
  </si>
  <si>
    <t xml:space="preserve"> ｄ÷（ａ＋ｃ）×　100　＝</t>
    <phoneticPr fontId="2"/>
  </si>
  <si>
    <t>ｅ</t>
  </si>
  <si>
    <t>※１ 国立市外の住所地特例対象施設に入所する国立市介護保険被保険者を含む。</t>
    <rPh sb="3" eb="6">
      <t>クニタチシ</t>
    </rPh>
    <rPh sb="6" eb="7">
      <t>ガイ</t>
    </rPh>
    <rPh sb="8" eb="10">
      <t>ジュウショ</t>
    </rPh>
    <rPh sb="10" eb="11">
      <t>チ</t>
    </rPh>
    <rPh sb="11" eb="13">
      <t>トクレイ</t>
    </rPh>
    <rPh sb="13" eb="15">
      <t>タイショウ</t>
    </rPh>
    <rPh sb="15" eb="17">
      <t>シセツ</t>
    </rPh>
    <rPh sb="18" eb="20">
      <t>ニュウショ</t>
    </rPh>
    <rPh sb="22" eb="25">
      <t>クニタチシ</t>
    </rPh>
    <rPh sb="25" eb="27">
      <t>カイゴ</t>
    </rPh>
    <rPh sb="27" eb="29">
      <t>ホケン</t>
    </rPh>
    <rPh sb="29" eb="33">
      <t>ヒホケンシャ</t>
    </rPh>
    <rPh sb="34" eb="35">
      <t>フク</t>
    </rPh>
    <phoneticPr fontId="2"/>
  </si>
  <si>
    <t>※２ 国立市内の住所地特例対象施設に入所する他市介護保険被保険者を含む。</t>
    <rPh sb="3" eb="7">
      <t>クニタチシナイ</t>
    </rPh>
    <rPh sb="8" eb="10">
      <t>ジュウショ</t>
    </rPh>
    <rPh sb="10" eb="11">
      <t>チ</t>
    </rPh>
    <rPh sb="11" eb="13">
      <t>トクレイ</t>
    </rPh>
    <rPh sb="13" eb="15">
      <t>タイショウ</t>
    </rPh>
    <rPh sb="15" eb="17">
      <t>シセツ</t>
    </rPh>
    <rPh sb="18" eb="20">
      <t>ニュウショ</t>
    </rPh>
    <rPh sb="22" eb="24">
      <t>タシ</t>
    </rPh>
    <rPh sb="24" eb="26">
      <t>カイゴ</t>
    </rPh>
    <rPh sb="26" eb="28">
      <t>ホケン</t>
    </rPh>
    <rPh sb="28" eb="32">
      <t>ヒホケンシャ</t>
    </rPh>
    <rPh sb="33" eb="34">
      <t>フク</t>
    </rPh>
    <phoneticPr fontId="2"/>
  </si>
  <si>
    <t>居宅介護支援に係る計画件数</t>
    <rPh sb="0" eb="2">
      <t>キョタク</t>
    </rPh>
    <rPh sb="2" eb="4">
      <t>カイゴ</t>
    </rPh>
    <rPh sb="4" eb="6">
      <t>シエン</t>
    </rPh>
    <rPh sb="7" eb="8">
      <t>カカ</t>
    </rPh>
    <rPh sb="9" eb="11">
      <t>ケイカク</t>
    </rPh>
    <rPh sb="11" eb="13">
      <t>ケンスウ</t>
    </rPh>
    <phoneticPr fontId="2"/>
  </si>
  <si>
    <t>介護予防支援・介護予防ケアマネジメントに係る計画件数</t>
    <rPh sb="0" eb="2">
      <t>カイゴ</t>
    </rPh>
    <rPh sb="2" eb="4">
      <t>ヨボウ</t>
    </rPh>
    <rPh sb="4" eb="6">
      <t>シエン</t>
    </rPh>
    <rPh sb="7" eb="9">
      <t>カイゴ</t>
    </rPh>
    <rPh sb="9" eb="11">
      <t>ヨボウ</t>
    </rPh>
    <rPh sb="20" eb="21">
      <t>カカ</t>
    </rPh>
    <rPh sb="22" eb="24">
      <t>ケイカク</t>
    </rPh>
    <rPh sb="24" eb="26">
      <t>ケンスウ</t>
    </rPh>
    <phoneticPr fontId="2"/>
  </si>
  <si>
    <t>補助対象　第</t>
    <rPh sb="5" eb="6">
      <t>ダイ</t>
    </rPh>
    <phoneticPr fontId="2"/>
  </si>
  <si>
    <t>期</t>
    <rPh sb="0" eb="1">
      <t>キ</t>
    </rPh>
    <phoneticPr fontId="2"/>
  </si>
  <si>
    <t>（件）</t>
    <rPh sb="1" eb="2">
      <t>ケン</t>
    </rPh>
    <phoneticPr fontId="2"/>
  </si>
  <si>
    <t>期　事業所における計画の総件数のうち国立市地域包括支援センターからの受託件数の割合（受託率）</t>
    <rPh sb="2" eb="5">
      <t>ジギョウショ</t>
    </rPh>
    <rPh sb="13" eb="14">
      <t>ケン</t>
    </rPh>
    <rPh sb="39" eb="41">
      <t>ワリアイ</t>
    </rPh>
    <rPh sb="42" eb="44">
      <t>ジュタク</t>
    </rPh>
    <rPh sb="44" eb="45">
      <t>リツ</t>
    </rPh>
    <phoneticPr fontId="2"/>
  </si>
  <si>
    <r>
      <t>※小数点以下第2位を四捨五入し第1位まで記載　　</t>
    </r>
    <r>
      <rPr>
        <b/>
        <sz val="11"/>
        <color theme="1"/>
        <rFont val="游ゴシック"/>
        <family val="3"/>
        <charset val="128"/>
        <scheme val="minor"/>
      </rPr>
      <t>OR</t>
    </r>
    <rPh sb="1" eb="4">
      <t>ショウスウテン</t>
    </rPh>
    <rPh sb="4" eb="6">
      <t>イカ</t>
    </rPh>
    <rPh sb="6" eb="7">
      <t>ダイ</t>
    </rPh>
    <rPh sb="8" eb="9">
      <t>イ</t>
    </rPh>
    <rPh sb="10" eb="14">
      <t>シシャゴニュウ</t>
    </rPh>
    <rPh sb="15" eb="16">
      <t>ダイ</t>
    </rPh>
    <rPh sb="17" eb="18">
      <t>イ</t>
    </rPh>
    <rPh sb="20" eb="22">
      <t>キサイ</t>
    </rPh>
    <phoneticPr fontId="2"/>
  </si>
  <si>
    <t>〇 居宅介護支援事業所における計画等の内訳</t>
    <rPh sb="2" eb="4">
      <t>キョタク</t>
    </rPh>
    <rPh sb="4" eb="6">
      <t>カイゴ</t>
    </rPh>
    <rPh sb="6" eb="8">
      <t>シエン</t>
    </rPh>
    <rPh sb="8" eb="11">
      <t>ジギョウショ</t>
    </rPh>
    <rPh sb="15" eb="17">
      <t>ケイカク</t>
    </rPh>
    <rPh sb="17" eb="18">
      <t>トウ</t>
    </rPh>
    <rPh sb="19" eb="21">
      <t>ウチワケ</t>
    </rPh>
    <phoneticPr fontId="2"/>
  </si>
  <si>
    <r>
      <t>既請求額</t>
    </r>
    <r>
      <rPr>
        <b/>
        <sz val="10"/>
        <color theme="1"/>
        <rFont val="游ゴシック"/>
        <family val="3"/>
        <charset val="128"/>
        <scheme val="minor"/>
      </rPr>
      <t>（変更がある場合のみ記載）</t>
    </r>
    <rPh sb="0" eb="1">
      <t>キ</t>
    </rPh>
    <rPh sb="1" eb="3">
      <t>セイキュウ</t>
    </rPh>
    <rPh sb="3" eb="4">
      <t>ガク</t>
    </rPh>
    <rPh sb="5" eb="7">
      <t>ヘンコウ</t>
    </rPh>
    <rPh sb="10" eb="12">
      <t>バアイ</t>
    </rPh>
    <rPh sb="14" eb="16">
      <t>キサイ</t>
    </rPh>
    <phoneticPr fontId="2"/>
  </si>
  <si>
    <t xml:space="preserve">備考
</t>
    <phoneticPr fontId="2"/>
  </si>
  <si>
    <t>● 国立市地域包括支援センターから受託を受けている　……………………………………………………………</t>
    <rPh sb="2" eb="5">
      <t>クニタチシ</t>
    </rPh>
    <rPh sb="5" eb="7">
      <t>チイキ</t>
    </rPh>
    <rPh sb="7" eb="9">
      <t>ホウカツ</t>
    </rPh>
    <rPh sb="9" eb="11">
      <t>シエン</t>
    </rPh>
    <rPh sb="17" eb="19">
      <t>ジュタク</t>
    </rPh>
    <rPh sb="20" eb="21">
      <t>ウ</t>
    </rPh>
    <phoneticPr fontId="2"/>
  </si>
  <si>
    <t>● 事業所の所在地は国立市内である　…………………………………………………………………………………</t>
    <rPh sb="2" eb="5">
      <t>ジギョウショ</t>
    </rPh>
    <rPh sb="6" eb="8">
      <t>ショザイ</t>
    </rPh>
    <rPh sb="8" eb="9">
      <t>チ</t>
    </rPh>
    <rPh sb="10" eb="14">
      <t>クニタチシナイ</t>
    </rPh>
    <phoneticPr fontId="2"/>
  </si>
  <si>
    <t>〇</t>
  </si>
  <si>
    <t>各月単価</t>
    <rPh sb="0" eb="2">
      <t>カクツキ</t>
    </rPh>
    <rPh sb="2" eb="4">
      <t>タンカ</t>
    </rPh>
    <phoneticPr fontId="2"/>
  </si>
  <si>
    <t>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</si>
</sst>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円&quot;"/>
    <numFmt numFmtId="178" formatCode="#,##0&quot;円&quot;"/>
    <numFmt numFmtId="179" formatCode="#,##0.0&quot;件&quot;"/>
    <numFmt numFmtId="180" formatCode="#,##0.0&quot;％&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b/>
      <u/>
      <sz val="11"/>
      <color theme="1"/>
      <name val="游ゴシック"/>
      <family val="3"/>
      <charset val="128"/>
      <scheme val="minor"/>
    </font>
    <font>
      <sz val="11"/>
      <color theme="1"/>
      <name val="游ゴシック"/>
      <family val="3"/>
      <charset val="128"/>
      <scheme val="minor"/>
    </font>
    <font>
      <sz val="11"/>
      <color theme="0"/>
      <name val="游ゴシック"/>
      <family val="3"/>
      <charset val="128"/>
      <scheme val="minor"/>
    </font>
    <font>
      <u/>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b/>
      <sz val="10"/>
      <color theme="1"/>
      <name val="游ゴシック"/>
      <family val="3"/>
      <charset val="128"/>
      <scheme val="minor"/>
    </font>
    <font>
      <sz val="11"/>
      <color theme="0" tint="-0.34998626667073579"/>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0" fillId="0" borderId="0" xfId="0" applyBorder="1">
      <alignment vertical="center"/>
    </xf>
    <xf numFmtId="0" fontId="0" fillId="0" borderId="9" xfId="0" applyBorder="1" applyAlignment="1">
      <alignment vertical="center" wrapText="1"/>
    </xf>
    <xf numFmtId="0" fontId="0" fillId="0" borderId="0" xfId="0" applyBorder="1" applyAlignment="1">
      <alignment vertical="center"/>
    </xf>
    <xf numFmtId="0" fontId="3" fillId="0" borderId="0" xfId="0" applyFont="1" applyAlignment="1">
      <alignment horizontal="center" vertical="center"/>
    </xf>
    <xf numFmtId="0" fontId="3" fillId="0" borderId="0" xfId="0" applyFont="1" applyAlignment="1">
      <alignment horizontal="right"/>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0" fontId="7" fillId="0" borderId="0" xfId="0" applyFont="1" applyAlignment="1">
      <alignment horizontal="center" vertical="center"/>
    </xf>
    <xf numFmtId="0" fontId="0" fillId="0" borderId="0" xfId="0" applyBorder="1" applyAlignment="1">
      <alignment horizontal="center" vertical="center"/>
    </xf>
    <xf numFmtId="0" fontId="0" fillId="0" borderId="1" xfId="0" applyFill="1" applyBorder="1" applyAlignment="1">
      <alignment horizontal="center" vertical="center"/>
    </xf>
    <xf numFmtId="38" fontId="4" fillId="0" borderId="0" xfId="1" applyFont="1" applyBorder="1" applyAlignment="1">
      <alignment horizontal="center" vertical="center"/>
    </xf>
    <xf numFmtId="0" fontId="0" fillId="0" borderId="0" xfId="0" applyAlignment="1">
      <alignment horizontal="left" vertical="center"/>
    </xf>
    <xf numFmtId="0" fontId="0" fillId="0" borderId="0" xfId="0" applyAlignment="1"/>
    <xf numFmtId="0" fontId="0" fillId="0" borderId="10" xfId="0" applyBorder="1" applyAlignment="1"/>
    <xf numFmtId="0" fontId="0" fillId="0" borderId="0" xfId="0" applyFill="1" applyBorder="1" applyAlignment="1">
      <alignment horizontal="right" vertical="center"/>
    </xf>
    <xf numFmtId="0" fontId="0" fillId="0" borderId="19" xfId="0" applyBorder="1">
      <alignment vertical="center"/>
    </xf>
    <xf numFmtId="0" fontId="0" fillId="0" borderId="21" xfId="0" applyBorder="1">
      <alignment vertical="center"/>
    </xf>
    <xf numFmtId="0" fontId="3" fillId="0" borderId="0" xfId="0" applyFont="1">
      <alignment vertical="center"/>
    </xf>
    <xf numFmtId="0" fontId="0" fillId="0" borderId="0" xfId="0" applyFill="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0" fillId="0" borderId="8" xfId="0" applyFill="1" applyBorder="1" applyAlignment="1">
      <alignment horizontal="left" vertical="center"/>
    </xf>
    <xf numFmtId="0" fontId="11" fillId="0" borderId="1" xfId="0" applyFont="1" applyFill="1" applyBorder="1">
      <alignment vertical="center"/>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3" borderId="10" xfId="0"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4" fillId="2" borderId="0" xfId="0" applyFont="1" applyFill="1">
      <alignment vertical="center"/>
    </xf>
    <xf numFmtId="176" fontId="11" fillId="0" borderId="1" xfId="0" applyNumberFormat="1" applyFont="1" applyFill="1" applyBorder="1" applyAlignment="1">
      <alignment horizontal="right" vertical="center"/>
    </xf>
    <xf numFmtId="0" fontId="0" fillId="0" borderId="0" xfId="0" applyAlignment="1">
      <alignment horizontal="center"/>
    </xf>
    <xf numFmtId="0" fontId="0" fillId="0" borderId="10" xfId="0" applyBorder="1" applyAlignment="1">
      <alignment horizontal="righ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11" fillId="0" borderId="0" xfId="0" applyNumberFormat="1" applyFont="1" applyFill="1" applyBorder="1" applyAlignment="1">
      <alignment horizontal="right" vertical="center"/>
    </xf>
    <xf numFmtId="0" fontId="0" fillId="0" borderId="0" xfId="0" applyFill="1" applyBorder="1" applyAlignment="1" applyProtection="1">
      <alignment horizontal="center" vertical="center"/>
      <protection locked="0"/>
    </xf>
    <xf numFmtId="178" fontId="11" fillId="0" borderId="0" xfId="1" applyNumberFormat="1" applyFont="1" applyFill="1" applyBorder="1" applyAlignment="1">
      <alignment vertical="center"/>
    </xf>
    <xf numFmtId="0" fontId="0" fillId="0" borderId="0" xfId="0" applyFill="1" applyBorder="1" applyAlignment="1">
      <alignment horizontal="center" vertical="center"/>
    </xf>
    <xf numFmtId="178" fontId="0" fillId="0" borderId="0" xfId="1" applyNumberFormat="1" applyFont="1" applyFill="1" applyBorder="1" applyAlignment="1">
      <alignment horizontal="center" vertical="center"/>
    </xf>
    <xf numFmtId="179" fontId="11" fillId="0" borderId="4" xfId="0" applyNumberFormat="1" applyFont="1" applyBorder="1" applyAlignment="1">
      <alignment vertical="center"/>
    </xf>
    <xf numFmtId="180" fontId="11" fillId="0" borderId="4" xfId="0" applyNumberFormat="1" applyFont="1" applyBorder="1" applyAlignment="1">
      <alignment vertical="center"/>
    </xf>
    <xf numFmtId="176" fontId="11" fillId="0" borderId="3" xfId="0" applyNumberFormat="1" applyFont="1" applyBorder="1" applyAlignment="1">
      <alignment horizontal="center" vertical="center"/>
    </xf>
    <xf numFmtId="178" fontId="0" fillId="0" borderId="7" xfId="0" applyNumberFormat="1" applyBorder="1">
      <alignment vertical="center"/>
    </xf>
    <xf numFmtId="178" fontId="11" fillId="0" borderId="25" xfId="1" applyNumberFormat="1" applyFont="1" applyFill="1" applyBorder="1" applyAlignment="1">
      <alignment vertical="center"/>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0" fillId="3" borderId="3"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0" borderId="2" xfId="0"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177" fontId="11" fillId="0" borderId="11" xfId="1" applyNumberFormat="1" applyFont="1" applyFill="1" applyBorder="1" applyAlignment="1">
      <alignment horizontal="right" vertical="center"/>
    </xf>
    <xf numFmtId="177" fontId="11" fillId="0" borderId="12" xfId="1" applyNumberFormat="1" applyFont="1" applyFill="1" applyBorder="1" applyAlignment="1">
      <alignment horizontal="right" vertical="center"/>
    </xf>
    <xf numFmtId="177" fontId="11" fillId="0" borderId="13" xfId="1" applyNumberFormat="1" applyFont="1" applyFill="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178" fontId="11" fillId="0" borderId="20" xfId="0" applyNumberFormat="1" applyFont="1" applyBorder="1" applyAlignment="1">
      <alignment horizontal="right" vertical="center"/>
    </xf>
    <xf numFmtId="178" fontId="11" fillId="0" borderId="24" xfId="0" applyNumberFormat="1" applyFont="1" applyBorder="1" applyAlignment="1">
      <alignment horizontal="right" vertical="center"/>
    </xf>
    <xf numFmtId="178" fontId="11" fillId="0" borderId="22" xfId="0" applyNumberFormat="1" applyFont="1" applyBorder="1" applyAlignment="1">
      <alignment horizontal="right" vertical="center"/>
    </xf>
    <xf numFmtId="178" fontId="11" fillId="0" borderId="23" xfId="0" applyNumberFormat="1" applyFont="1" applyBorder="1" applyAlignment="1">
      <alignment horizontal="right" vertical="center"/>
    </xf>
    <xf numFmtId="0" fontId="0" fillId="0" borderId="10" xfId="0" applyBorder="1" applyAlignment="1">
      <alignment horizontal="righ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178" fontId="0" fillId="0" borderId="3" xfId="1" applyNumberFormat="1" applyFont="1" applyFill="1" applyBorder="1" applyAlignment="1">
      <alignment horizontal="center" vertical="center"/>
    </xf>
    <xf numFmtId="178" fontId="0" fillId="0" borderId="14" xfId="1" applyNumberFormat="1" applyFont="1" applyFill="1" applyBorder="1" applyAlignment="1">
      <alignment horizontal="center" vertical="center"/>
    </xf>
    <xf numFmtId="178" fontId="0" fillId="0" borderId="4" xfId="1"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178" fontId="11" fillId="0" borderId="16" xfId="0" applyNumberFormat="1" applyFont="1" applyFill="1" applyBorder="1" applyAlignment="1">
      <alignment horizontal="right" vertical="center"/>
    </xf>
    <xf numFmtId="178" fontId="11" fillId="0" borderId="17"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4" fillId="3" borderId="3" xfId="0" applyNumberFormat="1" applyFont="1" applyFill="1" applyBorder="1" applyAlignment="1" applyProtection="1">
      <alignment horizontal="right" vertical="center"/>
      <protection locked="0"/>
    </xf>
    <xf numFmtId="178" fontId="4" fillId="3" borderId="14" xfId="0" applyNumberFormat="1" applyFont="1" applyFill="1" applyBorder="1" applyAlignment="1" applyProtection="1">
      <alignment horizontal="right" vertical="center"/>
      <protection locked="0"/>
    </xf>
    <xf numFmtId="178" fontId="4" fillId="3" borderId="4" xfId="0" applyNumberFormat="1" applyFont="1" applyFill="1" applyBorder="1" applyAlignment="1" applyProtection="1">
      <alignment horizontal="right" vertical="center"/>
      <protection locked="0"/>
    </xf>
    <xf numFmtId="0" fontId="0" fillId="0" borderId="1" xfId="0" applyFill="1" applyBorder="1" applyAlignment="1">
      <alignment horizontal="center" vertical="center"/>
    </xf>
    <xf numFmtId="178" fontId="11" fillId="0" borderId="16" xfId="1" applyNumberFormat="1" applyFont="1" applyFill="1" applyBorder="1" applyAlignment="1">
      <alignment horizontal="center" vertical="center"/>
    </xf>
    <xf numFmtId="178" fontId="11" fillId="0" borderId="17" xfId="1" applyNumberFormat="1" applyFont="1" applyFill="1" applyBorder="1" applyAlignment="1">
      <alignment horizontal="center" vertical="center"/>
    </xf>
    <xf numFmtId="178" fontId="11" fillId="0" borderId="18"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133350</xdr:colOff>
      <xdr:row>37</xdr:row>
      <xdr:rowOff>9525</xdr:rowOff>
    </xdr:from>
    <xdr:to>
      <xdr:col>14</xdr:col>
      <xdr:colOff>219075</xdr:colOff>
      <xdr:row>39</xdr:row>
      <xdr:rowOff>0</xdr:rowOff>
    </xdr:to>
    <xdr:sp macro="" textlink="">
      <xdr:nvSpPr>
        <xdr:cNvPr id="5" name="上下矢印 4">
          <a:extLst>
            <a:ext uri="{FF2B5EF4-FFF2-40B4-BE49-F238E27FC236}">
              <a16:creationId xmlns:a16="http://schemas.microsoft.com/office/drawing/2014/main" id="{00000000-0008-0000-0000-000005000000}"/>
            </a:ext>
          </a:extLst>
        </xdr:cNvPr>
        <xdr:cNvSpPr/>
      </xdr:nvSpPr>
      <xdr:spPr>
        <a:xfrm>
          <a:off x="7134225" y="3933825"/>
          <a:ext cx="85725" cy="323850"/>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31</xdr:row>
      <xdr:rowOff>95250</xdr:rowOff>
    </xdr:from>
    <xdr:to>
      <xdr:col>15</xdr:col>
      <xdr:colOff>28575</xdr:colOff>
      <xdr:row>44</xdr:row>
      <xdr:rowOff>47625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9050" y="6905625"/>
          <a:ext cx="7591425" cy="278130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B1:T53"/>
  <sheetViews>
    <sheetView tabSelected="1" view="pageBreakPreview" zoomScaleNormal="100" zoomScaleSheetLayoutView="100" workbookViewId="0">
      <selection activeCell="K2" sqref="K2"/>
    </sheetView>
  </sheetViews>
  <sheetFormatPr defaultRowHeight="18"/>
  <cols>
    <col min="1" max="1" width="0.3984375" customWidth="1"/>
    <col min="2" max="2" width="5.59765625" customWidth="1"/>
    <col min="3" max="3" width="4.5" customWidth="1"/>
    <col min="4" max="4" width="12.3984375" customWidth="1"/>
    <col min="5" max="5" width="7.19921875" customWidth="1"/>
    <col min="6" max="6" width="16.3984375" customWidth="1"/>
    <col min="7" max="7" width="9" customWidth="1"/>
    <col min="8" max="8" width="3.69921875" customWidth="1"/>
    <col min="9" max="9" width="7.69921875" customWidth="1"/>
    <col min="10" max="10" width="3.69921875" customWidth="1"/>
    <col min="11" max="11" width="7.69921875" customWidth="1"/>
    <col min="12" max="12" width="3.69921875" customWidth="1"/>
    <col min="13" max="13" width="7.69921875" customWidth="1"/>
    <col min="14" max="14" width="9.5" customWidth="1"/>
    <col min="15" max="15" width="6" customWidth="1"/>
    <col min="16" max="16" width="1" customWidth="1"/>
  </cols>
  <sheetData>
    <row r="1" spans="2:17">
      <c r="B1" s="7" t="s">
        <v>29</v>
      </c>
    </row>
    <row r="2" spans="2:17">
      <c r="B2" t="s">
        <v>60</v>
      </c>
      <c r="G2" s="76" t="s">
        <v>55</v>
      </c>
      <c r="H2" s="76"/>
      <c r="I2" s="76"/>
      <c r="J2" s="34"/>
      <c r="K2" s="28"/>
      <c r="L2" s="40"/>
      <c r="M2" s="14" t="s">
        <v>56</v>
      </c>
      <c r="N2" s="17" t="s">
        <v>57</v>
      </c>
    </row>
    <row r="3" spans="2:17">
      <c r="B3" s="54" t="s">
        <v>33</v>
      </c>
      <c r="C3" s="55"/>
      <c r="D3" s="55"/>
      <c r="E3" s="55"/>
      <c r="F3" s="55"/>
      <c r="G3" s="55"/>
      <c r="H3" s="83" t="str">
        <f>IF(K2=1,"1月",IF(K2=2,"4月",IF(K2=3,"7月",IF(K2=4,"10月","月"))))</f>
        <v>月</v>
      </c>
      <c r="I3" s="84"/>
      <c r="J3" s="83" t="str">
        <f>IF(K2=1,"2月",IF(K2=2,"5月",IF(K2=3,"8月",IF(K2=4,"11月","月"))))</f>
        <v>月</v>
      </c>
      <c r="K3" s="84"/>
      <c r="L3" s="83" t="str">
        <f>IF(K2=1,"3月",IF(K2=2,"6月",IF(K2=3,"9月",IF(K2=4,"12月","月"))))</f>
        <v>月</v>
      </c>
      <c r="M3" s="84"/>
      <c r="N3" s="12" t="s">
        <v>0</v>
      </c>
      <c r="O3" s="24"/>
      <c r="P3" s="21"/>
      <c r="Q3" s="1"/>
    </row>
    <row r="4" spans="2:17">
      <c r="B4" s="56"/>
      <c r="C4" s="57" t="s">
        <v>53</v>
      </c>
      <c r="D4" s="58"/>
      <c r="E4" s="58"/>
      <c r="F4" s="58"/>
      <c r="G4" s="59"/>
      <c r="H4" s="49"/>
      <c r="I4" s="50"/>
      <c r="J4" s="49"/>
      <c r="K4" s="50"/>
      <c r="L4" s="49"/>
      <c r="M4" s="50"/>
      <c r="N4" s="25">
        <f>SUM(H4:L4)</f>
        <v>0</v>
      </c>
      <c r="O4" t="s">
        <v>20</v>
      </c>
    </row>
    <row r="5" spans="2:17">
      <c r="B5" s="56"/>
      <c r="C5" s="2"/>
      <c r="D5" s="60" t="s">
        <v>34</v>
      </c>
      <c r="E5" s="61"/>
      <c r="F5" s="61"/>
      <c r="G5" s="62"/>
      <c r="H5" s="49"/>
      <c r="I5" s="50"/>
      <c r="J5" s="49"/>
      <c r="K5" s="50"/>
      <c r="L5" s="49"/>
      <c r="M5" s="50"/>
      <c r="N5" s="25">
        <f>SUM(H5:L5)</f>
        <v>0</v>
      </c>
      <c r="O5" t="s">
        <v>17</v>
      </c>
    </row>
    <row r="6" spans="2:17">
      <c r="B6" s="56"/>
      <c r="C6" s="57" t="s">
        <v>54</v>
      </c>
      <c r="D6" s="58"/>
      <c r="E6" s="58"/>
      <c r="F6" s="58"/>
      <c r="G6" s="59"/>
      <c r="H6" s="49"/>
      <c r="I6" s="50"/>
      <c r="J6" s="49"/>
      <c r="K6" s="50"/>
      <c r="L6" s="49"/>
      <c r="M6" s="50"/>
      <c r="N6" s="25">
        <f>SUM(H6:L6)</f>
        <v>0</v>
      </c>
      <c r="O6" t="s">
        <v>18</v>
      </c>
    </row>
    <row r="7" spans="2:17" ht="18.75" customHeight="1">
      <c r="B7" s="56"/>
      <c r="C7" s="2"/>
      <c r="D7" s="63" t="s">
        <v>35</v>
      </c>
      <c r="E7" s="64"/>
      <c r="F7" s="64"/>
      <c r="G7" s="65"/>
      <c r="H7" s="49"/>
      <c r="I7" s="50"/>
      <c r="J7" s="49"/>
      <c r="K7" s="50"/>
      <c r="L7" s="49"/>
      <c r="M7" s="50"/>
      <c r="N7" s="25">
        <f>SUM(H7:L7)</f>
        <v>0</v>
      </c>
      <c r="O7" t="s">
        <v>19</v>
      </c>
    </row>
    <row r="8" spans="2:17">
      <c r="B8" s="55" t="s">
        <v>25</v>
      </c>
      <c r="C8" s="55"/>
      <c r="D8" s="55"/>
      <c r="E8" s="55"/>
      <c r="F8" s="55"/>
      <c r="G8" s="55"/>
      <c r="H8" s="49"/>
      <c r="I8" s="50"/>
      <c r="J8" s="49"/>
      <c r="K8" s="50"/>
      <c r="L8" s="49"/>
      <c r="M8" s="50"/>
      <c r="N8" s="25">
        <f>SUM(H8:L8)</f>
        <v>0</v>
      </c>
      <c r="O8" t="s">
        <v>50</v>
      </c>
    </row>
    <row r="9" spans="2:17">
      <c r="B9" t="s">
        <v>51</v>
      </c>
    </row>
    <row r="10" spans="2:17">
      <c r="B10" t="s">
        <v>52</v>
      </c>
    </row>
    <row r="11" spans="2:17">
      <c r="B11" t="s">
        <v>39</v>
      </c>
    </row>
    <row r="12" spans="2:17" ht="9" customHeight="1"/>
    <row r="13" spans="2:17">
      <c r="B13" s="6" t="s">
        <v>27</v>
      </c>
    </row>
    <row r="14" spans="2:17">
      <c r="B14" t="s">
        <v>36</v>
      </c>
      <c r="C14" s="8" t="str">
        <f>IF(K2="","",K2)</f>
        <v/>
      </c>
      <c r="D14" t="s">
        <v>58</v>
      </c>
    </row>
    <row r="15" spans="2:17">
      <c r="E15" t="s">
        <v>49</v>
      </c>
      <c r="H15" s="35" t="str">
        <f>H3</f>
        <v>月</v>
      </c>
      <c r="I15" s="45">
        <f>IFERROR(H7/(H4+H6)*100,0)</f>
        <v>0</v>
      </c>
      <c r="J15" s="46" t="str">
        <f>J3</f>
        <v>月</v>
      </c>
      <c r="K15" s="45">
        <f>IFERROR(J7/(J4+J6)*100,0)</f>
        <v>0</v>
      </c>
      <c r="L15" s="46" t="str">
        <f>L3</f>
        <v>月</v>
      </c>
      <c r="M15" s="45">
        <f>IFERROR(L7/(L4+L6)*100,0)</f>
        <v>0</v>
      </c>
    </row>
    <row r="16" spans="2:17">
      <c r="E16" t="s">
        <v>2</v>
      </c>
    </row>
    <row r="17" spans="2:20" ht="6.75" customHeight="1"/>
    <row r="18" spans="2:20">
      <c r="B18" t="s">
        <v>36</v>
      </c>
      <c r="C18" s="8" t="str">
        <f>IF(K2="","",K2)</f>
        <v/>
      </c>
      <c r="D18" t="s">
        <v>40</v>
      </c>
    </row>
    <row r="19" spans="2:20">
      <c r="E19" t="s">
        <v>48</v>
      </c>
      <c r="H19" s="35" t="str">
        <f>H3</f>
        <v>月</v>
      </c>
      <c r="I19" s="44">
        <f>IFERROR(H7/H8,0)</f>
        <v>0</v>
      </c>
      <c r="J19" s="46" t="str">
        <f>J3</f>
        <v>月</v>
      </c>
      <c r="K19" s="44">
        <f>IFERROR(J7/J8,0)</f>
        <v>0</v>
      </c>
      <c r="L19" s="46" t="str">
        <f>L3</f>
        <v>月</v>
      </c>
      <c r="M19" s="44">
        <f>IFERROR(L7/L8,0)</f>
        <v>0</v>
      </c>
    </row>
    <row r="20" spans="2:20">
      <c r="E20" t="s">
        <v>2</v>
      </c>
    </row>
    <row r="21" spans="2:20" ht="19.5" customHeight="1">
      <c r="F21" s="70" t="s">
        <v>24</v>
      </c>
      <c r="G21" s="70"/>
      <c r="H21" s="33"/>
      <c r="K21" s="15"/>
      <c r="L21" s="15"/>
      <c r="M21" s="15"/>
    </row>
    <row r="22" spans="2:20" ht="13.5" customHeight="1">
      <c r="F22" s="71"/>
      <c r="G22" s="71"/>
      <c r="H22" s="38"/>
      <c r="K22" s="16"/>
      <c r="L22" s="16"/>
      <c r="M22" s="16"/>
    </row>
    <row r="23" spans="2:20">
      <c r="E23" s="69" t="s">
        <v>3</v>
      </c>
      <c r="F23" s="69"/>
      <c r="G23" s="69" t="s">
        <v>41</v>
      </c>
      <c r="H23" s="69"/>
      <c r="I23" s="69"/>
      <c r="J23" s="69"/>
      <c r="K23" s="69"/>
      <c r="L23" s="77" t="s">
        <v>4</v>
      </c>
      <c r="M23" s="78"/>
      <c r="N23" s="79"/>
    </row>
    <row r="24" spans="2:20">
      <c r="E24" s="69" t="s">
        <v>5</v>
      </c>
      <c r="F24" s="69"/>
      <c r="G24" s="69" t="s">
        <v>10</v>
      </c>
      <c r="H24" s="69"/>
      <c r="I24" s="69"/>
      <c r="J24" s="69"/>
      <c r="K24" s="69"/>
      <c r="L24" s="80">
        <v>5500</v>
      </c>
      <c r="M24" s="81"/>
      <c r="N24" s="82"/>
      <c r="R24" s="31">
        <f>IF(I15&lt;5,5500,IF(I15&lt;10,6000,IF(I15&lt;15,6500,IF(I15&lt;20,7000,7500))))</f>
        <v>5500</v>
      </c>
      <c r="S24" s="31">
        <f>IF(K15&lt;5,5500,IF(K15&lt;10,6000,IF(K15&lt;15,6500,IF(K15&lt;20,7000,7500))))</f>
        <v>5500</v>
      </c>
      <c r="T24" s="31">
        <f t="shared" ref="T24" si="0">IF(M15&lt;5,5500,IF(M15&lt;10,6000,IF(M15&lt;15,6500,IF(M15&lt;20,7000,7500))))</f>
        <v>5500</v>
      </c>
    </row>
    <row r="25" spans="2:20">
      <c r="E25" s="69" t="s">
        <v>6</v>
      </c>
      <c r="F25" s="69"/>
      <c r="G25" s="69" t="s">
        <v>11</v>
      </c>
      <c r="H25" s="69"/>
      <c r="I25" s="69"/>
      <c r="J25" s="69"/>
      <c r="K25" s="69"/>
      <c r="L25" s="80">
        <v>6000</v>
      </c>
      <c r="M25" s="81"/>
      <c r="N25" s="82"/>
      <c r="R25" s="31">
        <f>IF(I19&lt;2,5500,IF(I19&lt;4,6000,IF(I19&lt;6,6500,IF(I19&lt;7,7000,7500))))</f>
        <v>5500</v>
      </c>
      <c r="S25" s="31">
        <f>IF(K19&lt;2,5500,IF(K19&lt;4,6000,IF(K19&lt;6,6500,IF(K19&lt;7,7000,7500))))</f>
        <v>5500</v>
      </c>
      <c r="T25" s="31">
        <f>IF(M19&lt;2,5500,IF(M19&lt;4,6000,IF(M19&lt;6,6500,IF(M19&lt;7,7000,7500))))</f>
        <v>5500</v>
      </c>
    </row>
    <row r="26" spans="2:20">
      <c r="E26" s="69" t="s">
        <v>7</v>
      </c>
      <c r="F26" s="69"/>
      <c r="G26" s="69" t="s">
        <v>12</v>
      </c>
      <c r="H26" s="69"/>
      <c r="I26" s="69"/>
      <c r="J26" s="69"/>
      <c r="K26" s="69"/>
      <c r="L26" s="80">
        <v>6500</v>
      </c>
      <c r="M26" s="81"/>
      <c r="N26" s="82"/>
    </row>
    <row r="27" spans="2:20">
      <c r="E27" s="69" t="s">
        <v>8</v>
      </c>
      <c r="F27" s="69"/>
      <c r="G27" s="91" t="s">
        <v>13</v>
      </c>
      <c r="H27" s="91"/>
      <c r="I27" s="91"/>
      <c r="J27" s="91"/>
      <c r="K27" s="91"/>
      <c r="L27" s="80">
        <v>7000</v>
      </c>
      <c r="M27" s="81"/>
      <c r="N27" s="82"/>
    </row>
    <row r="28" spans="2:20">
      <c r="E28" s="69" t="s">
        <v>9</v>
      </c>
      <c r="F28" s="69"/>
      <c r="G28" s="91" t="s">
        <v>14</v>
      </c>
      <c r="H28" s="91"/>
      <c r="I28" s="91"/>
      <c r="J28" s="91"/>
      <c r="K28" s="91"/>
      <c r="L28" s="80">
        <v>7500</v>
      </c>
      <c r="M28" s="81"/>
      <c r="N28" s="82"/>
    </row>
    <row r="29" spans="2:20" ht="7.8" customHeight="1">
      <c r="E29" s="37"/>
      <c r="F29" s="37"/>
      <c r="G29" s="42"/>
      <c r="H29" s="42"/>
      <c r="I29" s="42"/>
      <c r="J29" s="42"/>
      <c r="K29" s="42"/>
      <c r="L29" s="43"/>
      <c r="M29" s="43"/>
      <c r="N29" s="43"/>
    </row>
    <row r="30" spans="2:20" ht="18.600000000000001" thickBot="1">
      <c r="C30" s="7"/>
      <c r="G30" s="8" t="s">
        <v>66</v>
      </c>
      <c r="H30" s="35" t="str">
        <f>H3</f>
        <v>月</v>
      </c>
      <c r="I30" s="47">
        <f>MAX(R24,R25)</f>
        <v>5500</v>
      </c>
      <c r="J30" s="36" t="str">
        <f>J3</f>
        <v>月</v>
      </c>
      <c r="K30" s="47">
        <f>MAX(S24,S25)</f>
        <v>5500</v>
      </c>
      <c r="L30" s="36" t="str">
        <f>L3</f>
        <v>月</v>
      </c>
      <c r="M30" s="47">
        <f>MAX(T24,T25)</f>
        <v>5500</v>
      </c>
    </row>
    <row r="31" spans="2:20" ht="18.600000000000001" thickBot="1">
      <c r="C31" s="7" t="s">
        <v>15</v>
      </c>
      <c r="E31" t="s">
        <v>47</v>
      </c>
      <c r="H31" s="48"/>
      <c r="I31" s="92">
        <f>MAX(R24,R25)*H7+MAX(S24,S25)*J7+MAX(T24,T25)*L7</f>
        <v>0</v>
      </c>
      <c r="J31" s="93"/>
      <c r="K31" s="93"/>
      <c r="L31" s="93"/>
      <c r="M31" s="94"/>
      <c r="N31" s="41" t="s">
        <v>67</v>
      </c>
    </row>
    <row r="32" spans="2:20" ht="9" customHeight="1">
      <c r="H32" s="1"/>
      <c r="I32" s="13"/>
      <c r="J32" s="13"/>
      <c r="K32" s="13"/>
      <c r="L32" s="13"/>
      <c r="M32" s="13"/>
    </row>
    <row r="33" spans="2:16">
      <c r="B33" s="6" t="s">
        <v>26</v>
      </c>
      <c r="C33" s="6"/>
      <c r="D33" s="6"/>
      <c r="E33" s="6"/>
      <c r="F33" s="6"/>
      <c r="I33" s="8"/>
      <c r="J33" s="8"/>
      <c r="O33" s="9" t="s">
        <v>30</v>
      </c>
      <c r="P33" s="9"/>
    </row>
    <row r="34" spans="2:16">
      <c r="B34" t="s">
        <v>64</v>
      </c>
      <c r="I34" s="11"/>
      <c r="J34" s="37"/>
      <c r="O34" s="29" t="s">
        <v>65</v>
      </c>
      <c r="P34" s="22"/>
    </row>
    <row r="35" spans="2:16">
      <c r="B35" t="s">
        <v>63</v>
      </c>
      <c r="I35" s="11"/>
      <c r="J35" s="37"/>
      <c r="O35" s="30" t="s">
        <v>65</v>
      </c>
      <c r="P35" s="23"/>
    </row>
    <row r="36" spans="2:16">
      <c r="B36" t="s">
        <v>38</v>
      </c>
      <c r="C36" s="8" t="str">
        <f>IF(K2="","",K2)</f>
        <v/>
      </c>
      <c r="D36" t="s">
        <v>37</v>
      </c>
      <c r="O36" s="10"/>
      <c r="P36" s="10"/>
    </row>
    <row r="37" spans="2:16">
      <c r="C37" t="s">
        <v>45</v>
      </c>
      <c r="F37" s="3"/>
      <c r="G37" s="32" t="e">
        <f>IF(AND(O34="〇",O35="〇"),(N5+N7)/(N4+N6)*100,"ー")</f>
        <v>#DIV/0!</v>
      </c>
      <c r="H37" s="39"/>
      <c r="I37" t="s">
        <v>1</v>
      </c>
      <c r="K37" t="s">
        <v>31</v>
      </c>
      <c r="O37" s="26" t="e">
        <f>IF(OR(G37&lt;60,G37="ー"),"×","〇")</f>
        <v>#DIV/0!</v>
      </c>
      <c r="P37" s="23"/>
    </row>
    <row r="38" spans="2:16">
      <c r="G38" t="s">
        <v>59</v>
      </c>
      <c r="N38" s="5"/>
    </row>
    <row r="39" spans="2:16" ht="7.5" customHeight="1">
      <c r="C39" s="4"/>
    </row>
    <row r="40" spans="2:16">
      <c r="C40" t="s">
        <v>46</v>
      </c>
      <c r="F40" s="32" t="e">
        <f>IF(AND(O34="〇",O35="〇"),(N5+N7)/N8,"ー")</f>
        <v>#DIV/0!</v>
      </c>
      <c r="G40" t="s">
        <v>16</v>
      </c>
      <c r="K40" t="s">
        <v>32</v>
      </c>
      <c r="O40" s="27" t="e">
        <f>IF(OR(F40&lt;19,F40="ー"),"×","〇")</f>
        <v>#DIV/0!</v>
      </c>
      <c r="P40" s="1"/>
    </row>
    <row r="41" spans="2:16">
      <c r="F41" t="s">
        <v>2</v>
      </c>
    </row>
    <row r="43" spans="2:16" ht="18.600000000000001" thickBot="1">
      <c r="C43" s="7" t="s">
        <v>28</v>
      </c>
    </row>
    <row r="44" spans="2:16" ht="18.600000000000001" thickBot="1">
      <c r="E44" t="s">
        <v>44</v>
      </c>
      <c r="I44" s="66" t="e">
        <f>IF(OR(O37="〇",O40="〇"),N8*30000,"ー")</f>
        <v>#DIV/0!</v>
      </c>
      <c r="J44" s="67"/>
      <c r="K44" s="67"/>
      <c r="L44" s="67"/>
      <c r="M44" s="68"/>
      <c r="N44" t="s">
        <v>21</v>
      </c>
    </row>
    <row r="45" spans="2:16" ht="9" customHeight="1" thickBot="1"/>
    <row r="46" spans="2:16" ht="18.600000000000001" thickBot="1">
      <c r="F46" s="20" t="s">
        <v>0</v>
      </c>
      <c r="I46" s="85" t="e">
        <f>SUM(I31,I44)</f>
        <v>#DIV/0!</v>
      </c>
      <c r="J46" s="86"/>
      <c r="K46" s="86"/>
      <c r="L46" s="86"/>
      <c r="M46" s="87"/>
      <c r="N46" t="s">
        <v>42</v>
      </c>
    </row>
    <row r="47" spans="2:16">
      <c r="B47" s="1"/>
      <c r="C47" s="1"/>
      <c r="D47" s="1"/>
      <c r="E47" s="1"/>
      <c r="F47" s="1"/>
      <c r="G47" s="1"/>
      <c r="H47" s="1"/>
      <c r="I47" s="1"/>
      <c r="J47" s="1"/>
      <c r="K47" s="1"/>
      <c r="L47" s="1"/>
      <c r="M47" s="1"/>
      <c r="N47" s="1"/>
      <c r="O47" s="1"/>
      <c r="P47" s="1"/>
    </row>
    <row r="48" spans="2:16">
      <c r="E48" s="20" t="s">
        <v>61</v>
      </c>
      <c r="I48" s="88"/>
      <c r="J48" s="89"/>
      <c r="K48" s="89"/>
      <c r="L48" s="89"/>
      <c r="M48" s="90"/>
      <c r="N48" t="s">
        <v>22</v>
      </c>
    </row>
    <row r="49" spans="2:15" ht="18.600000000000001" thickBot="1"/>
    <row r="50" spans="2:15" ht="19.2" thickTop="1" thickBot="1">
      <c r="E50" s="20" t="s">
        <v>23</v>
      </c>
      <c r="I50" s="72" t="e">
        <f>I46-I48</f>
        <v>#DIV/0!</v>
      </c>
      <c r="J50" s="73"/>
      <c r="K50" s="74"/>
      <c r="L50" s="75"/>
      <c r="M50" s="75"/>
      <c r="N50" s="19" t="s">
        <v>43</v>
      </c>
    </row>
    <row r="51" spans="2:15" ht="9.75" customHeight="1" thickTop="1">
      <c r="I51" s="18"/>
      <c r="J51" s="18"/>
      <c r="K51" s="18"/>
      <c r="L51" s="18"/>
      <c r="M51" s="18"/>
    </row>
    <row r="52" spans="2:15" ht="63" customHeight="1">
      <c r="B52" s="51" t="s">
        <v>62</v>
      </c>
      <c r="C52" s="52"/>
      <c r="D52" s="52"/>
      <c r="E52" s="52"/>
      <c r="F52" s="52"/>
      <c r="G52" s="52"/>
      <c r="H52" s="52"/>
      <c r="I52" s="52"/>
      <c r="J52" s="52"/>
      <c r="K52" s="52"/>
      <c r="L52" s="52"/>
      <c r="M52" s="52"/>
      <c r="N52" s="52"/>
      <c r="O52" s="53"/>
    </row>
    <row r="53" spans="2:15" ht="13.2" customHeight="1"/>
  </sheetData>
  <mergeCells count="51">
    <mergeCell ref="E26:F26"/>
    <mergeCell ref="G26:K26"/>
    <mergeCell ref="E27:F27"/>
    <mergeCell ref="G27:K27"/>
    <mergeCell ref="L26:N26"/>
    <mergeCell ref="L27:N27"/>
    <mergeCell ref="I46:M46"/>
    <mergeCell ref="I48:M48"/>
    <mergeCell ref="E28:F28"/>
    <mergeCell ref="G28:K28"/>
    <mergeCell ref="L28:N28"/>
    <mergeCell ref="I31:M31"/>
    <mergeCell ref="G2:I2"/>
    <mergeCell ref="E24:F24"/>
    <mergeCell ref="L23:N23"/>
    <mergeCell ref="L24:N24"/>
    <mergeCell ref="L25:N25"/>
    <mergeCell ref="H3:I3"/>
    <mergeCell ref="H4:I4"/>
    <mergeCell ref="H5:I5"/>
    <mergeCell ref="H6:I6"/>
    <mergeCell ref="H7:I7"/>
    <mergeCell ref="H8:I8"/>
    <mergeCell ref="J3:K3"/>
    <mergeCell ref="L8:M8"/>
    <mergeCell ref="L3:M3"/>
    <mergeCell ref="L4:M4"/>
    <mergeCell ref="L5:M5"/>
    <mergeCell ref="B52:O52"/>
    <mergeCell ref="B3:G3"/>
    <mergeCell ref="B4:B7"/>
    <mergeCell ref="C4:G4"/>
    <mergeCell ref="D5:G5"/>
    <mergeCell ref="C6:G6"/>
    <mergeCell ref="D7:G7"/>
    <mergeCell ref="B8:G8"/>
    <mergeCell ref="I44:M44"/>
    <mergeCell ref="E23:F23"/>
    <mergeCell ref="G23:K23"/>
    <mergeCell ref="G24:K24"/>
    <mergeCell ref="E25:F25"/>
    <mergeCell ref="G25:K25"/>
    <mergeCell ref="F21:G22"/>
    <mergeCell ref="I50:M50"/>
    <mergeCell ref="J8:K8"/>
    <mergeCell ref="L6:M6"/>
    <mergeCell ref="L7:M7"/>
    <mergeCell ref="J4:K4"/>
    <mergeCell ref="J5:K5"/>
    <mergeCell ref="J6:K6"/>
    <mergeCell ref="J7:K7"/>
  </mergeCells>
  <phoneticPr fontId="2"/>
  <dataValidations count="1">
    <dataValidation type="list" allowBlank="1" showInputMessage="1" showErrorMessage="1" sqref="O34:O35" xr:uid="{00000000-0002-0000-0000-000000000000}">
      <formula1>"　,〇"</formula1>
    </dataValidation>
  </dataValidations>
  <pageMargins left="0.70866141732283472" right="0.31496062992125984" top="0.74803149606299213" bottom="0.35433070866141736"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様式案 (1205) </vt:lpstr>
      <vt:lpstr>'様式案 (1205)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菊本　紗代</cp:lastModifiedBy>
  <cp:lastPrinted>2025-12-05T05:46:16Z</cp:lastPrinted>
  <dcterms:created xsi:type="dcterms:W3CDTF">2024-12-12T06:53:01Z</dcterms:created>
  <dcterms:modified xsi:type="dcterms:W3CDTF">2025-12-09T01:01:15Z</dcterms:modified>
</cp:coreProperties>
</file>